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40" yWindow="100" windowWidth="16480" windowHeight="133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<sst xmlns="http://schemas.openxmlformats.org/spreadsheetml/2006/main" count="24" uniqueCount="19">
  <si>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theta_s (ra)</t>
  </si>
  <si>
    <t>theta_s (dec)</t>
  </si>
  <si>
    <t>PA</t>
  </si>
  <si>
    <t>TELE_ELEV</t>
  </si>
  <si>
    <t>File</t>
  </si>
  <si>
    <t>theta_s (x)</t>
  </si>
  <si>
    <t>theta_s (y)</t>
  </si>
  <si>
    <t>theta_d (x)</t>
  </si>
  <si>
    <t>theta_d (y)</t>
  </si>
  <si>
    <t>theta_m (x)</t>
  </si>
  <si>
    <t>theta_m(y)</t>
  </si>
  <si>
    <t>theta_e (x)</t>
  </si>
  <si>
    <t xml:space="preserve">theta_e (y) </t>
  </si>
  <si>
    <t>theta_e (AZ)</t>
  </si>
  <si>
    <t>theta_e (ZA)</t>
  </si>
  <si>
    <t>FAZO (used)</t>
  </si>
  <si>
    <t>FZAO (used)</t>
  </si>
  <si>
    <t>FAZO (true)</t>
  </si>
  <si>
    <t>FZAO (true)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</si>
</sst>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P1">
      <selection activeCell="R22" sqref="R22"/>
    </sheetView>
  </sheetViews>
  <sheetFormatPr defaultColWidth="11.00390625" defaultRowHeight="12.75"/>
  <cols>
    <col min="2" max="2" width="11.375" style="0" customWidth="1"/>
    <col min="4" max="4" width="11.625" style="0" customWidth="1"/>
    <col min="5" max="6" width="12.125" style="0" customWidth="1"/>
  </cols>
  <sheetData>
    <row r="1" spans="1:19" ht="12.75">
      <c r="A1" t="s">
        <v>4</v>
      </c>
      <c r="B1" t="s">
        <v>2</v>
      </c>
      <c r="C1" t="s">
        <v>3</v>
      </c>
      <c r="D1" t="s">
        <v>0</v>
      </c>
      <c r="E1" t="s">
        <v>1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>
        <v>36239</v>
      </c>
      <c r="B2">
        <v>-163.9868</v>
      </c>
      <c r="C2">
        <v>39.86798</v>
      </c>
      <c r="D2">
        <v>4.42</v>
      </c>
      <c r="E2">
        <v>2.02</v>
      </c>
      <c r="F2">
        <f aca="true" t="shared" si="0" ref="F2:F25">(1/4.6)*(COS(RADIANS(B2+C2))*D2-SIN(RADIANS(B2+C2))*E2)</f>
        <v>-0.17541666073702653</v>
      </c>
      <c r="G2">
        <f aca="true" t="shared" si="1" ref="G2:G25">(1/4.6)*(SIN(RADIANS(B2+C2))*D2+COS(RADIANS(B2+C2))*E2)</f>
        <v>-1.041794056063526</v>
      </c>
      <c r="H2">
        <v>-1</v>
      </c>
      <c r="I2">
        <v>-1</v>
      </c>
      <c r="J2">
        <v>-0.916</v>
      </c>
      <c r="K2">
        <v>-1.05</v>
      </c>
      <c r="L2">
        <f aca="true" t="shared" si="2" ref="L2:L33">J2-F2-H2</f>
        <v>0.2594166607370265</v>
      </c>
      <c r="M2">
        <f aca="true" t="shared" si="3" ref="M2:M33">K2-G2-I2</f>
        <v>0.9917940560635259</v>
      </c>
      <c r="N2">
        <f>4.6*(-COS(RADIANS(C2))*L2-SIN(RADIANS(C2))*M2)</f>
        <v>-3.8403974128150886</v>
      </c>
      <c r="O2">
        <f>4.6*(SIN(RADIANS(C2))*L2-COS(RADIANS(C2))*M2)</f>
        <v>-2.7366953845712527</v>
      </c>
      <c r="P2">
        <v>-117</v>
      </c>
      <c r="Q2">
        <v>90</v>
      </c>
      <c r="R2">
        <f aca="true" t="shared" si="4" ref="R2:R33">P2+N2</f>
        <v>-120.8403974128151</v>
      </c>
      <c r="S2">
        <f aca="true" t="shared" si="5" ref="S2:S33">Q2+O2</f>
        <v>87.26330461542875</v>
      </c>
    </row>
    <row r="3" spans="1:19" ht="12.75">
      <c r="A3">
        <v>36240</v>
      </c>
      <c r="B3">
        <v>-166.1079</v>
      </c>
      <c r="C3">
        <v>40.02317</v>
      </c>
      <c r="D3">
        <v>4.42</v>
      </c>
      <c r="E3">
        <v>2.02</v>
      </c>
      <c r="F3">
        <f t="shared" si="0"/>
        <v>-0.21105202300978876</v>
      </c>
      <c r="G3">
        <f t="shared" si="1"/>
        <v>-1.0351632256300924</v>
      </c>
      <c r="H3">
        <v>1</v>
      </c>
      <c r="I3">
        <v>1</v>
      </c>
      <c r="J3">
        <v>1.136</v>
      </c>
      <c r="K3">
        <v>0.243</v>
      </c>
      <c r="L3">
        <f t="shared" si="2"/>
        <v>0.34705202300978866</v>
      </c>
      <c r="M3">
        <f t="shared" si="3"/>
        <v>0.27816322563009255</v>
      </c>
      <c r="N3">
        <f aca="true" t="shared" si="6" ref="N3:N33">4.6*(-COS(RADIANS(C3))*L3-SIN(RADIANS(C3))*M3)</f>
        <v>-2.0454041229245865</v>
      </c>
      <c r="O3">
        <f aca="true" t="shared" si="7" ref="O3:O33">4.6*(SIN(RADIANS(C3))*L3-COS(RADIANS(C3))*M3)</f>
        <v>0.04680574683326845</v>
      </c>
      <c r="P3">
        <v>-117</v>
      </c>
      <c r="Q3">
        <v>90</v>
      </c>
      <c r="R3">
        <f t="shared" si="4"/>
        <v>-119.04540412292458</v>
      </c>
      <c r="S3">
        <f t="shared" si="5"/>
        <v>90.04680574683327</v>
      </c>
    </row>
    <row r="4" spans="1:19" ht="12.75">
      <c r="A4">
        <v>36241</v>
      </c>
      <c r="B4">
        <v>-168.2417</v>
      </c>
      <c r="C4">
        <v>40.16258</v>
      </c>
      <c r="D4">
        <v>4.42</v>
      </c>
      <c r="E4">
        <v>2.02</v>
      </c>
      <c r="F4">
        <f t="shared" si="0"/>
        <v>-0.24694955724021436</v>
      </c>
      <c r="G4">
        <f t="shared" si="1"/>
        <v>-1.0271912072697489</v>
      </c>
      <c r="H4">
        <v>1</v>
      </c>
      <c r="I4">
        <v>-1</v>
      </c>
      <c r="J4">
        <v>1.449</v>
      </c>
      <c r="K4">
        <v>-1.249</v>
      </c>
      <c r="L4">
        <f t="shared" si="2"/>
        <v>0.6959495572402143</v>
      </c>
      <c r="M4">
        <f t="shared" si="3"/>
        <v>0.7781912072697488</v>
      </c>
      <c r="N4">
        <f t="shared" si="6"/>
        <v>-4.755286669702376</v>
      </c>
      <c r="O4">
        <f t="shared" si="7"/>
        <v>-0.6709032946325714</v>
      </c>
      <c r="P4">
        <v>-117</v>
      </c>
      <c r="Q4">
        <v>90</v>
      </c>
      <c r="R4">
        <f t="shared" si="4"/>
        <v>-121.75528666970237</v>
      </c>
      <c r="S4">
        <f t="shared" si="5"/>
        <v>89.32909670536743</v>
      </c>
    </row>
    <row r="5" spans="1:19" ht="12.75">
      <c r="A5">
        <v>36242</v>
      </c>
      <c r="B5">
        <v>-170.3842</v>
      </c>
      <c r="C5">
        <v>40.27161</v>
      </c>
      <c r="D5">
        <v>4.42</v>
      </c>
      <c r="E5">
        <v>2.02</v>
      </c>
      <c r="F5">
        <f t="shared" si="0"/>
        <v>-0.2832421758161488</v>
      </c>
      <c r="G5">
        <f t="shared" si="1"/>
        <v>-1.017781769316171</v>
      </c>
      <c r="H5">
        <v>-1</v>
      </c>
      <c r="I5">
        <v>1</v>
      </c>
      <c r="J5">
        <v>-0.575</v>
      </c>
      <c r="K5">
        <v>0.12</v>
      </c>
      <c r="L5">
        <f t="shared" si="2"/>
        <v>0.7082421758161488</v>
      </c>
      <c r="M5">
        <f t="shared" si="3"/>
        <v>0.13778176931617114</v>
      </c>
      <c r="N5">
        <f t="shared" si="6"/>
        <v>-2.895444940688952</v>
      </c>
      <c r="O5">
        <f t="shared" si="7"/>
        <v>1.6223747500201335</v>
      </c>
      <c r="P5">
        <v>-117</v>
      </c>
      <c r="Q5">
        <v>90</v>
      </c>
      <c r="R5">
        <f t="shared" si="4"/>
        <v>-119.89544494068895</v>
      </c>
      <c r="S5">
        <f t="shared" si="5"/>
        <v>91.62237475002013</v>
      </c>
    </row>
    <row r="6" spans="1:19" ht="12.75">
      <c r="A6">
        <v>36243</v>
      </c>
      <c r="B6">
        <v>-172.7777</v>
      </c>
      <c r="C6">
        <v>40.37127</v>
      </c>
      <c r="D6">
        <v>4.42</v>
      </c>
      <c r="E6">
        <v>2.02</v>
      </c>
      <c r="F6">
        <f t="shared" si="0"/>
        <v>-0.32375128567949285</v>
      </c>
      <c r="G6">
        <f t="shared" si="1"/>
        <v>-1.0056296361654709</v>
      </c>
      <c r="H6">
        <v>-1</v>
      </c>
      <c r="I6">
        <v>-1</v>
      </c>
      <c r="J6">
        <v>-0.344</v>
      </c>
      <c r="K6">
        <v>-1.516</v>
      </c>
      <c r="L6">
        <f t="shared" si="2"/>
        <v>0.9797512856794929</v>
      </c>
      <c r="M6">
        <f t="shared" si="3"/>
        <v>0.48962963616547084</v>
      </c>
      <c r="N6">
        <f t="shared" si="6"/>
        <v>-4.892505496862572</v>
      </c>
      <c r="O6">
        <f t="shared" si="7"/>
        <v>1.2033199639327088</v>
      </c>
      <c r="P6">
        <v>-117</v>
      </c>
      <c r="Q6">
        <v>90</v>
      </c>
      <c r="R6">
        <f t="shared" si="4"/>
        <v>-121.89250549686257</v>
      </c>
      <c r="S6">
        <f t="shared" si="5"/>
        <v>91.20331996393271</v>
      </c>
    </row>
    <row r="7" spans="1:19" ht="12.75">
      <c r="A7">
        <v>36244</v>
      </c>
      <c r="B7">
        <v>-174.9158</v>
      </c>
      <c r="C7">
        <v>40.43953</v>
      </c>
      <c r="D7">
        <v>4.42</v>
      </c>
      <c r="E7">
        <v>2.02</v>
      </c>
      <c r="F7">
        <f t="shared" si="0"/>
        <v>-0.3598610474910799</v>
      </c>
      <c r="G7">
        <f t="shared" si="1"/>
        <v>-0.9932803665693007</v>
      </c>
      <c r="H7">
        <v>1</v>
      </c>
      <c r="I7">
        <v>1</v>
      </c>
      <c r="J7">
        <v>1.804</v>
      </c>
      <c r="K7">
        <v>0.354</v>
      </c>
      <c r="L7">
        <f t="shared" si="2"/>
        <v>1.1638610474910798</v>
      </c>
      <c r="M7">
        <f t="shared" si="3"/>
        <v>0.3472803665693007</v>
      </c>
      <c r="N7">
        <f t="shared" si="6"/>
        <v>-5.1109029569044235</v>
      </c>
      <c r="O7">
        <f t="shared" si="7"/>
        <v>2.256856035272837</v>
      </c>
      <c r="P7">
        <v>-117</v>
      </c>
      <c r="Q7">
        <v>90</v>
      </c>
      <c r="R7">
        <f t="shared" si="4"/>
        <v>-122.11090295690443</v>
      </c>
      <c r="S7">
        <f t="shared" si="5"/>
        <v>92.25685603527283</v>
      </c>
    </row>
    <row r="8" spans="1:19" ht="12.75">
      <c r="A8">
        <v>36245</v>
      </c>
      <c r="B8">
        <v>-177.0591</v>
      </c>
      <c r="C8">
        <v>40.47717</v>
      </c>
      <c r="D8">
        <v>4.42</v>
      </c>
      <c r="E8">
        <v>2.02</v>
      </c>
      <c r="F8">
        <f t="shared" si="0"/>
        <v>-0.39611359033904947</v>
      </c>
      <c r="G8">
        <f t="shared" si="1"/>
        <v>-0.9793875043424485</v>
      </c>
      <c r="H8">
        <v>1</v>
      </c>
      <c r="I8">
        <v>-1</v>
      </c>
      <c r="J8">
        <v>1.794</v>
      </c>
      <c r="K8">
        <v>-1.213</v>
      </c>
      <c r="L8">
        <f t="shared" si="2"/>
        <v>1.1901135903390494</v>
      </c>
      <c r="M8">
        <f t="shared" si="3"/>
        <v>0.7663875043424484</v>
      </c>
      <c r="N8">
        <f t="shared" si="6"/>
        <v>-6.452760394855551</v>
      </c>
      <c r="O8">
        <f t="shared" si="7"/>
        <v>0.8721249750466208</v>
      </c>
      <c r="P8">
        <v>-117</v>
      </c>
      <c r="Q8">
        <v>90</v>
      </c>
      <c r="R8">
        <f t="shared" si="4"/>
        <v>-123.45276039485555</v>
      </c>
      <c r="S8">
        <f t="shared" si="5"/>
        <v>90.87212497504662</v>
      </c>
    </row>
    <row r="9" spans="1:19" ht="12.75">
      <c r="A9">
        <v>36246</v>
      </c>
      <c r="B9">
        <v>-179.218</v>
      </c>
      <c r="C9">
        <v>40.49638</v>
      </c>
      <c r="D9">
        <v>4.42</v>
      </c>
      <c r="E9">
        <v>2.02</v>
      </c>
      <c r="F9">
        <f t="shared" si="0"/>
        <v>-0.432403776691486</v>
      </c>
      <c r="G9">
        <f t="shared" si="1"/>
        <v>-0.9639153666252871</v>
      </c>
      <c r="H9">
        <v>-1</v>
      </c>
      <c r="I9">
        <v>1</v>
      </c>
      <c r="J9">
        <v>-0.335</v>
      </c>
      <c r="K9">
        <v>0.454</v>
      </c>
      <c r="L9">
        <f t="shared" si="2"/>
        <v>1.097403776691486</v>
      </c>
      <c r="M9">
        <f t="shared" si="3"/>
        <v>0.41791536662528705</v>
      </c>
      <c r="N9">
        <f t="shared" si="6"/>
        <v>-5.0871935761083416</v>
      </c>
      <c r="O9">
        <f t="shared" si="7"/>
        <v>1.8163170443420171</v>
      </c>
      <c r="P9">
        <v>-117</v>
      </c>
      <c r="Q9">
        <v>90</v>
      </c>
      <c r="R9">
        <f t="shared" si="4"/>
        <v>-122.08719357610835</v>
      </c>
      <c r="S9">
        <f t="shared" si="5"/>
        <v>91.81631704434201</v>
      </c>
    </row>
    <row r="10" spans="1:19" ht="12.75">
      <c r="A10">
        <v>36247</v>
      </c>
      <c r="B10">
        <v>178.1766</v>
      </c>
      <c r="C10">
        <v>40.48993</v>
      </c>
      <c r="D10">
        <v>4.42</v>
      </c>
      <c r="E10">
        <v>2.02</v>
      </c>
      <c r="F10">
        <f t="shared" si="0"/>
        <v>-0.475879814721629</v>
      </c>
      <c r="G10">
        <f t="shared" si="1"/>
        <v>-0.9432095536273634</v>
      </c>
      <c r="H10">
        <v>-1</v>
      </c>
      <c r="I10">
        <v>-1</v>
      </c>
      <c r="J10">
        <v>-0.401</v>
      </c>
      <c r="K10">
        <v>-1.309</v>
      </c>
      <c r="L10">
        <f t="shared" si="2"/>
        <v>1.074879814721629</v>
      </c>
      <c r="M10">
        <f t="shared" si="3"/>
        <v>0.6342095536273634</v>
      </c>
      <c r="N10">
        <f t="shared" si="6"/>
        <v>-5.654637827643444</v>
      </c>
      <c r="O10">
        <f t="shared" si="7"/>
        <v>0.9917867876705256</v>
      </c>
      <c r="P10">
        <v>-117</v>
      </c>
      <c r="Q10">
        <v>90</v>
      </c>
      <c r="R10">
        <f t="shared" si="4"/>
        <v>-122.65463782764344</v>
      </c>
      <c r="S10">
        <f t="shared" si="5"/>
        <v>90.99178678767052</v>
      </c>
    </row>
    <row r="11" spans="1:19" ht="12.75">
      <c r="A11">
        <v>36248</v>
      </c>
      <c r="B11">
        <v>176.0184</v>
      </c>
      <c r="C11">
        <v>40.46197</v>
      </c>
      <c r="D11">
        <v>4.42</v>
      </c>
      <c r="E11">
        <v>2.02</v>
      </c>
      <c r="F11">
        <f t="shared" si="0"/>
        <v>-0.511513529863587</v>
      </c>
      <c r="G11">
        <f t="shared" si="1"/>
        <v>-0.9243699307527884</v>
      </c>
      <c r="H11">
        <v>1</v>
      </c>
      <c r="I11">
        <v>1</v>
      </c>
      <c r="J11">
        <v>1.55</v>
      </c>
      <c r="K11">
        <v>0.572</v>
      </c>
      <c r="L11">
        <f t="shared" si="2"/>
        <v>1.061513529863587</v>
      </c>
      <c r="M11">
        <f t="shared" si="3"/>
        <v>0.49636993075278824</v>
      </c>
      <c r="N11">
        <f t="shared" si="6"/>
        <v>-5.196870766712464</v>
      </c>
      <c r="O11">
        <f t="shared" si="7"/>
        <v>1.4315449745873228</v>
      </c>
      <c r="P11">
        <v>-117</v>
      </c>
      <c r="Q11">
        <v>90</v>
      </c>
      <c r="R11">
        <f t="shared" si="4"/>
        <v>-122.19687076671246</v>
      </c>
      <c r="S11">
        <f t="shared" si="5"/>
        <v>91.43154497458733</v>
      </c>
    </row>
    <row r="12" spans="1:19" ht="12.75">
      <c r="A12">
        <v>36249</v>
      </c>
      <c r="B12">
        <v>173.8733</v>
      </c>
      <c r="C12">
        <v>40.40851</v>
      </c>
      <c r="D12">
        <v>4.42</v>
      </c>
      <c r="E12">
        <v>2.02</v>
      </c>
      <c r="F12">
        <f t="shared" si="0"/>
        <v>-0.5465983165675311</v>
      </c>
      <c r="G12">
        <f t="shared" si="1"/>
        <v>-0.9040664469158022</v>
      </c>
      <c r="H12">
        <v>1</v>
      </c>
      <c r="I12">
        <v>-1</v>
      </c>
      <c r="J12">
        <v>1.657</v>
      </c>
      <c r="K12">
        <v>-1.231</v>
      </c>
      <c r="L12">
        <f t="shared" si="2"/>
        <v>1.2035983165675312</v>
      </c>
      <c r="M12">
        <f t="shared" si="3"/>
        <v>0.6730664469158021</v>
      </c>
      <c r="N12">
        <f t="shared" si="6"/>
        <v>-6.222761487430157</v>
      </c>
      <c r="O12">
        <f t="shared" si="7"/>
        <v>1.2314709043507708</v>
      </c>
      <c r="P12">
        <v>-117</v>
      </c>
      <c r="Q12">
        <v>90</v>
      </c>
      <c r="R12">
        <f t="shared" si="4"/>
        <v>-123.22276148743016</v>
      </c>
      <c r="S12">
        <f t="shared" si="5"/>
        <v>91.23147090435077</v>
      </c>
    </row>
    <row r="13" spans="1:19" ht="12.75">
      <c r="A13">
        <v>36250</v>
      </c>
      <c r="B13">
        <v>171.7313</v>
      </c>
      <c r="C13">
        <v>40.332</v>
      </c>
      <c r="D13">
        <v>4.42</v>
      </c>
      <c r="E13">
        <v>2.02</v>
      </c>
      <c r="F13">
        <f t="shared" si="0"/>
        <v>-0.5811856019117742</v>
      </c>
      <c r="G13">
        <f t="shared" si="1"/>
        <v>-0.8822296505127621</v>
      </c>
      <c r="H13">
        <v>-1</v>
      </c>
      <c r="I13">
        <v>1</v>
      </c>
      <c r="J13">
        <v>-0.184</v>
      </c>
      <c r="K13">
        <v>0.978</v>
      </c>
      <c r="L13">
        <f t="shared" si="2"/>
        <v>1.397185601911774</v>
      </c>
      <c r="M13">
        <f t="shared" si="3"/>
        <v>0.8602296505127622</v>
      </c>
      <c r="N13">
        <f t="shared" si="6"/>
        <v>-7.460456675629214</v>
      </c>
      <c r="O13">
        <f t="shared" si="7"/>
        <v>1.1431979838757733</v>
      </c>
      <c r="P13">
        <v>-117</v>
      </c>
      <c r="Q13">
        <v>90</v>
      </c>
      <c r="R13">
        <f t="shared" si="4"/>
        <v>-124.46045667562922</v>
      </c>
      <c r="S13">
        <f t="shared" si="5"/>
        <v>91.14319798387578</v>
      </c>
    </row>
    <row r="14" spans="1:19" ht="12.75">
      <c r="A14">
        <v>36251</v>
      </c>
      <c r="B14">
        <v>169.0431</v>
      </c>
      <c r="C14">
        <v>40.20531</v>
      </c>
      <c r="D14">
        <v>4.42</v>
      </c>
      <c r="E14">
        <v>2.02</v>
      </c>
      <c r="F14">
        <f t="shared" si="0"/>
        <v>-0.6238100619170164</v>
      </c>
      <c r="G14">
        <f t="shared" si="1"/>
        <v>-0.8526235199456498</v>
      </c>
      <c r="H14">
        <v>0</v>
      </c>
      <c r="I14">
        <v>0</v>
      </c>
      <c r="J14">
        <v>0.372</v>
      </c>
      <c r="K14">
        <v>-0.35</v>
      </c>
      <c r="L14">
        <f t="shared" si="2"/>
        <v>0.9958100619170164</v>
      </c>
      <c r="M14">
        <f t="shared" si="3"/>
        <v>0.5026235199456498</v>
      </c>
      <c r="N14">
        <f t="shared" si="6"/>
        <v>-4.990972360066932</v>
      </c>
      <c r="O14">
        <f t="shared" si="7"/>
        <v>1.1911790464808456</v>
      </c>
      <c r="P14">
        <v>-117</v>
      </c>
      <c r="Q14">
        <v>90</v>
      </c>
      <c r="R14">
        <f t="shared" si="4"/>
        <v>-121.99097236006693</v>
      </c>
      <c r="S14">
        <f t="shared" si="5"/>
        <v>91.19117904648084</v>
      </c>
    </row>
    <row r="15" spans="1:19" ht="12.75">
      <c r="A15">
        <v>36252</v>
      </c>
      <c r="B15">
        <v>166.907</v>
      </c>
      <c r="C15">
        <v>40.07743</v>
      </c>
      <c r="D15">
        <v>4.42</v>
      </c>
      <c r="E15">
        <v>2.02</v>
      </c>
      <c r="F15">
        <f t="shared" si="0"/>
        <v>-0.6570048512846509</v>
      </c>
      <c r="G15">
        <f t="shared" si="1"/>
        <v>-0.827315227408426</v>
      </c>
      <c r="H15">
        <v>2</v>
      </c>
      <c r="I15">
        <v>2</v>
      </c>
      <c r="J15">
        <v>2.438</v>
      </c>
      <c r="K15">
        <v>1.493</v>
      </c>
      <c r="L15">
        <f t="shared" si="2"/>
        <v>1.095004851284651</v>
      </c>
      <c r="M15">
        <f t="shared" si="3"/>
        <v>0.3203152274084262</v>
      </c>
      <c r="N15">
        <f t="shared" si="6"/>
        <v>-4.8028438703291405</v>
      </c>
      <c r="O15">
        <f t="shared" si="7"/>
        <v>2.115499847908419</v>
      </c>
      <c r="P15">
        <v>-117</v>
      </c>
      <c r="Q15">
        <v>90</v>
      </c>
      <c r="R15">
        <f t="shared" si="4"/>
        <v>-121.80284387032914</v>
      </c>
      <c r="S15">
        <f t="shared" si="5"/>
        <v>92.11549984790842</v>
      </c>
    </row>
    <row r="16" spans="1:19" ht="12.75">
      <c r="A16">
        <v>36253</v>
      </c>
      <c r="B16">
        <v>164.7858</v>
      </c>
      <c r="C16">
        <v>39.93281</v>
      </c>
      <c r="D16">
        <v>4.42</v>
      </c>
      <c r="E16">
        <v>2.02</v>
      </c>
      <c r="F16">
        <f t="shared" si="0"/>
        <v>-0.6891996743080839</v>
      </c>
      <c r="G16">
        <f t="shared" si="1"/>
        <v>-0.8006932427884308</v>
      </c>
      <c r="H16">
        <v>2</v>
      </c>
      <c r="I16">
        <v>0</v>
      </c>
      <c r="J16">
        <v>2.401</v>
      </c>
      <c r="K16">
        <v>-0.248</v>
      </c>
      <c r="L16">
        <f t="shared" si="2"/>
        <v>1.0901996743080837</v>
      </c>
      <c r="M16">
        <f t="shared" si="3"/>
        <v>0.5526932427884308</v>
      </c>
      <c r="N16">
        <f t="shared" si="6"/>
        <v>-5.477359063483588</v>
      </c>
      <c r="O16">
        <f t="shared" si="7"/>
        <v>1.2695222227067007</v>
      </c>
      <c r="P16">
        <v>-117</v>
      </c>
      <c r="Q16">
        <v>90</v>
      </c>
      <c r="R16">
        <f t="shared" si="4"/>
        <v>-122.47735906348359</v>
      </c>
      <c r="S16">
        <f t="shared" si="5"/>
        <v>91.2695222227067</v>
      </c>
    </row>
    <row r="17" spans="1:19" ht="12.75">
      <c r="A17">
        <v>36254</v>
      </c>
      <c r="B17">
        <v>162.6558</v>
      </c>
      <c r="C17">
        <v>39.75729</v>
      </c>
      <c r="D17">
        <v>4.42</v>
      </c>
      <c r="E17">
        <v>2.02</v>
      </c>
      <c r="F17">
        <f t="shared" si="0"/>
        <v>-0.7208521171127595</v>
      </c>
      <c r="G17">
        <f t="shared" si="1"/>
        <v>-0.7723199371811362</v>
      </c>
      <c r="H17">
        <v>0</v>
      </c>
      <c r="I17">
        <v>2</v>
      </c>
      <c r="J17">
        <v>-0.009</v>
      </c>
      <c r="K17">
        <v>1.658</v>
      </c>
      <c r="L17">
        <f t="shared" si="2"/>
        <v>0.7118521171127595</v>
      </c>
      <c r="M17">
        <f t="shared" si="3"/>
        <v>0.43031993718113615</v>
      </c>
      <c r="N17">
        <f t="shared" si="6"/>
        <v>-3.783266367398838</v>
      </c>
      <c r="O17">
        <f t="shared" si="7"/>
        <v>0.5724363434897823</v>
      </c>
      <c r="P17">
        <v>-117</v>
      </c>
      <c r="Q17">
        <v>90</v>
      </c>
      <c r="R17">
        <f t="shared" si="4"/>
        <v>-120.78326636739884</v>
      </c>
      <c r="S17">
        <f t="shared" si="5"/>
        <v>90.57243634348978</v>
      </c>
    </row>
    <row r="18" spans="1:19" ht="12.75">
      <c r="A18">
        <v>36255</v>
      </c>
      <c r="B18">
        <v>160.3878</v>
      </c>
      <c r="C18">
        <v>39.55331</v>
      </c>
      <c r="D18">
        <v>4.42</v>
      </c>
      <c r="E18">
        <v>2.02</v>
      </c>
      <c r="F18">
        <f t="shared" si="0"/>
        <v>-0.7534920981603971</v>
      </c>
      <c r="G18">
        <f t="shared" si="1"/>
        <v>-0.7405103092619738</v>
      </c>
      <c r="H18">
        <v>0</v>
      </c>
      <c r="I18">
        <v>0</v>
      </c>
      <c r="J18">
        <v>0.434</v>
      </c>
      <c r="K18">
        <v>0.319</v>
      </c>
      <c r="L18">
        <f t="shared" si="2"/>
        <v>1.1874920981603971</v>
      </c>
      <c r="M18">
        <f t="shared" si="3"/>
        <v>1.0595103092619738</v>
      </c>
      <c r="N18">
        <f t="shared" si="6"/>
        <v>-7.315318902855032</v>
      </c>
      <c r="O18">
        <f t="shared" si="7"/>
        <v>-0.2793428596786901</v>
      </c>
      <c r="P18">
        <v>-117</v>
      </c>
      <c r="Q18">
        <v>90</v>
      </c>
      <c r="R18">
        <f t="shared" si="4"/>
        <v>-124.31531890285503</v>
      </c>
      <c r="S18">
        <f t="shared" si="5"/>
        <v>89.72065714032131</v>
      </c>
    </row>
    <row r="19" spans="1:19" ht="12.75">
      <c r="A19">
        <v>36256</v>
      </c>
      <c r="B19">
        <v>158.2688</v>
      </c>
      <c r="C19">
        <v>39.33596</v>
      </c>
      <c r="D19">
        <v>4.42</v>
      </c>
      <c r="E19">
        <v>2.02</v>
      </c>
      <c r="F19">
        <f t="shared" si="0"/>
        <v>-0.7830531667763487</v>
      </c>
      <c r="G19">
        <f t="shared" si="1"/>
        <v>-0.709178114520572</v>
      </c>
      <c r="H19">
        <v>2</v>
      </c>
      <c r="I19">
        <v>2</v>
      </c>
      <c r="J19">
        <v>2.368</v>
      </c>
      <c r="K19">
        <v>1.945</v>
      </c>
      <c r="L19">
        <f t="shared" si="2"/>
        <v>1.1510531667763484</v>
      </c>
      <c r="M19">
        <f t="shared" si="3"/>
        <v>0.6541781145205721</v>
      </c>
      <c r="N19">
        <f t="shared" si="6"/>
        <v>-6.0027011012450595</v>
      </c>
      <c r="O19">
        <f t="shared" si="7"/>
        <v>1.0287659774545757</v>
      </c>
      <c r="P19">
        <v>-117</v>
      </c>
      <c r="Q19">
        <v>90</v>
      </c>
      <c r="R19">
        <f t="shared" si="4"/>
        <v>-123.00270110124507</v>
      </c>
      <c r="S19">
        <f t="shared" si="5"/>
        <v>91.02876597745457</v>
      </c>
    </row>
    <row r="20" spans="1:19" ht="12.75">
      <c r="A20">
        <v>36257</v>
      </c>
      <c r="B20">
        <v>156.1574</v>
      </c>
      <c r="C20">
        <v>39.10172</v>
      </c>
      <c r="D20">
        <v>4.42</v>
      </c>
      <c r="E20">
        <v>2.02</v>
      </c>
      <c r="F20">
        <f t="shared" si="0"/>
        <v>-0.8114220882343545</v>
      </c>
      <c r="G20">
        <f t="shared" si="1"/>
        <v>-0.6765353315524778</v>
      </c>
      <c r="H20">
        <v>2</v>
      </c>
      <c r="I20">
        <v>0</v>
      </c>
      <c r="J20">
        <v>2.242</v>
      </c>
      <c r="K20">
        <v>-0.194</v>
      </c>
      <c r="L20">
        <f t="shared" si="2"/>
        <v>1.0534220882343543</v>
      </c>
      <c r="M20">
        <f t="shared" si="3"/>
        <v>0.4825353315524778</v>
      </c>
      <c r="N20">
        <f t="shared" si="6"/>
        <v>-5.160367783610249</v>
      </c>
      <c r="O20">
        <f t="shared" si="7"/>
        <v>1.3336857854577007</v>
      </c>
      <c r="P20">
        <v>-117</v>
      </c>
      <c r="Q20">
        <v>90</v>
      </c>
      <c r="R20">
        <f t="shared" si="4"/>
        <v>-122.16036778361025</v>
      </c>
      <c r="S20">
        <f t="shared" si="5"/>
        <v>91.3336857854577</v>
      </c>
    </row>
    <row r="21" spans="1:19" ht="12.75">
      <c r="A21">
        <v>36258</v>
      </c>
      <c r="B21">
        <v>154.0841</v>
      </c>
      <c r="C21">
        <v>38.84354</v>
      </c>
      <c r="D21">
        <v>4.42</v>
      </c>
      <c r="E21">
        <v>2.02</v>
      </c>
      <c r="F21">
        <f t="shared" si="0"/>
        <v>-0.8382723693017424</v>
      </c>
      <c r="G21">
        <f t="shared" si="1"/>
        <v>-0.6429660138597256</v>
      </c>
      <c r="H21">
        <v>0</v>
      </c>
      <c r="I21">
        <v>2</v>
      </c>
      <c r="J21">
        <v>-0.093</v>
      </c>
      <c r="K21">
        <v>1.404</v>
      </c>
      <c r="L21">
        <f t="shared" si="2"/>
        <v>0.7452723693017425</v>
      </c>
      <c r="M21">
        <f t="shared" si="3"/>
        <v>0.04696601385972565</v>
      </c>
      <c r="N21">
        <f t="shared" si="6"/>
        <v>-2.8056361389284787</v>
      </c>
      <c r="O21">
        <f t="shared" si="7"/>
        <v>1.9819179242934095</v>
      </c>
      <c r="P21">
        <v>-117</v>
      </c>
      <c r="Q21">
        <v>90</v>
      </c>
      <c r="R21">
        <f t="shared" si="4"/>
        <v>-119.80563613892848</v>
      </c>
      <c r="S21">
        <f t="shared" si="5"/>
        <v>91.98191792429341</v>
      </c>
    </row>
    <row r="22" spans="1:19" ht="12.75">
      <c r="A22">
        <v>36259</v>
      </c>
      <c r="B22">
        <v>151.8367</v>
      </c>
      <c r="C22">
        <v>36.54585</v>
      </c>
      <c r="D22">
        <v>4.42</v>
      </c>
      <c r="E22">
        <v>2.02</v>
      </c>
      <c r="F22">
        <f t="shared" si="0"/>
        <v>-0.8865871883929273</v>
      </c>
      <c r="G22">
        <f t="shared" si="1"/>
        <v>-0.5745163335284265</v>
      </c>
      <c r="H22">
        <v>0</v>
      </c>
      <c r="I22">
        <v>0</v>
      </c>
      <c r="J22">
        <v>0.229</v>
      </c>
      <c r="K22">
        <v>0.084</v>
      </c>
      <c r="L22">
        <f t="shared" si="2"/>
        <v>1.1155871883929274</v>
      </c>
      <c r="M22">
        <f t="shared" si="3"/>
        <v>0.6585163335284264</v>
      </c>
      <c r="N22">
        <f t="shared" si="6"/>
        <v>-5.92647951848485</v>
      </c>
      <c r="O22">
        <f t="shared" si="7"/>
        <v>0.6221722814797582</v>
      </c>
      <c r="P22">
        <v>-117</v>
      </c>
      <c r="Q22">
        <v>90</v>
      </c>
      <c r="R22">
        <f>P22+N22</f>
        <v>-122.92647951848485</v>
      </c>
      <c r="S22">
        <f>Q22+O22</f>
        <v>90.62217228147976</v>
      </c>
    </row>
    <row r="23" spans="1:19" ht="12.75">
      <c r="A23">
        <v>36260</v>
      </c>
      <c r="B23">
        <v>149.7832</v>
      </c>
      <c r="C23">
        <v>36.24691</v>
      </c>
      <c r="D23">
        <v>4.42</v>
      </c>
      <c r="E23">
        <v>2.02</v>
      </c>
      <c r="F23">
        <f t="shared" si="0"/>
        <v>-0.9094217768813551</v>
      </c>
      <c r="G23">
        <f t="shared" si="1"/>
        <v>-0.5376410436781965</v>
      </c>
      <c r="H23">
        <v>2</v>
      </c>
      <c r="I23">
        <v>2</v>
      </c>
      <c r="J23">
        <v>1.564</v>
      </c>
      <c r="K23">
        <v>1.842</v>
      </c>
      <c r="L23">
        <f t="shared" si="2"/>
        <v>0.4734217768813549</v>
      </c>
      <c r="M23">
        <f t="shared" si="3"/>
        <v>0.3796410436781965</v>
      </c>
      <c r="N23">
        <f t="shared" si="6"/>
        <v>-2.7888531990392806</v>
      </c>
      <c r="O23">
        <f t="shared" si="7"/>
        <v>-0.12076519626789828</v>
      </c>
      <c r="P23">
        <v>-117</v>
      </c>
      <c r="Q23">
        <v>90</v>
      </c>
      <c r="R23">
        <f>P23+N23</f>
        <v>-119.78885319903928</v>
      </c>
      <c r="S23">
        <f>Q23+O23</f>
        <v>89.8792348037321</v>
      </c>
    </row>
    <row r="24" spans="1:19" ht="12.75">
      <c r="A24">
        <v>36261</v>
      </c>
      <c r="B24">
        <v>147.735</v>
      </c>
      <c r="C24">
        <v>35.93373</v>
      </c>
      <c r="D24">
        <v>4.42</v>
      </c>
      <c r="E24">
        <v>2.02</v>
      </c>
      <c r="F24">
        <f t="shared" si="0"/>
        <v>-0.9308015106004086</v>
      </c>
      <c r="G24">
        <f t="shared" si="1"/>
        <v>-0.49971432636799507</v>
      </c>
      <c r="H24">
        <v>2</v>
      </c>
      <c r="I24">
        <v>0</v>
      </c>
      <c r="J24">
        <v>2.343</v>
      </c>
      <c r="K24">
        <v>0.501</v>
      </c>
      <c r="L24">
        <f t="shared" si="2"/>
        <v>1.2738015106004088</v>
      </c>
      <c r="M24">
        <f t="shared" si="3"/>
        <v>1.0007143263679952</v>
      </c>
      <c r="N24">
        <f t="shared" si="6"/>
        <v>-7.445839228681899</v>
      </c>
      <c r="O24">
        <f t="shared" si="7"/>
        <v>-0.2886287795307528</v>
      </c>
      <c r="P24">
        <v>-117</v>
      </c>
      <c r="Q24">
        <v>90</v>
      </c>
      <c r="R24">
        <f>P24+N24</f>
        <v>-124.4458392286819</v>
      </c>
      <c r="S24">
        <f>Q24+O24</f>
        <v>89.71137122046925</v>
      </c>
    </row>
    <row r="25" spans="1:19" ht="12.75">
      <c r="A25">
        <v>36262</v>
      </c>
      <c r="B25">
        <v>145.6925</v>
      </c>
      <c r="C25">
        <v>35.59594</v>
      </c>
      <c r="D25">
        <v>4.42</v>
      </c>
      <c r="E25">
        <v>2.02</v>
      </c>
      <c r="F25">
        <f t="shared" si="0"/>
        <v>-0.9507525028046301</v>
      </c>
      <c r="G25">
        <f t="shared" si="1"/>
        <v>-0.4606251605417938</v>
      </c>
      <c r="H25">
        <v>0</v>
      </c>
      <c r="I25">
        <v>2</v>
      </c>
      <c r="J25">
        <v>0.289</v>
      </c>
      <c r="K25">
        <v>1.956</v>
      </c>
      <c r="L25">
        <f t="shared" si="2"/>
        <v>1.2397525028046301</v>
      </c>
      <c r="M25">
        <f t="shared" si="3"/>
        <v>0.4166251605417939</v>
      </c>
      <c r="N25">
        <f t="shared" si="6"/>
        <v>-5.7527503900041195</v>
      </c>
      <c r="O25">
        <f t="shared" si="7"/>
        <v>1.7610711632037368</v>
      </c>
      <c r="P25">
        <v>-117</v>
      </c>
      <c r="Q25">
        <v>90</v>
      </c>
      <c r="R25">
        <f>P25+N25</f>
        <v>-122.75275039000412</v>
      </c>
      <c r="S25">
        <f>Q25+O25</f>
        <v>91.76107116320374</v>
      </c>
    </row>
    <row r="26" spans="1:19" ht="12.75">
      <c r="A26">
        <v>36263</v>
      </c>
      <c r="B26">
        <v>143.5273</v>
      </c>
      <c r="C26">
        <v>37.21753</v>
      </c>
      <c r="D26">
        <v>4.42</v>
      </c>
      <c r="E26">
        <v>2.02</v>
      </c>
      <c r="F26">
        <f aca="true" t="shared" si="8" ref="F26:F33">(1/4.6)*(COS(RADIANS(C26+B26))*D26-SIN(RADIANS(C26+B26))*E26)</f>
        <v>-0.9550799573019874</v>
      </c>
      <c r="G26">
        <f aca="true" t="shared" si="9" ref="G26:G33">(1/4.6)*(SIN(RADIANS(C26+B26))*D26+COS(RADIANS(C26+B26))*E26)</f>
        <v>-0.45158402902832584</v>
      </c>
      <c r="H26">
        <v>1</v>
      </c>
      <c r="I26">
        <v>1</v>
      </c>
      <c r="J26">
        <v>1.024</v>
      </c>
      <c r="K26">
        <v>1.13</v>
      </c>
      <c r="L26">
        <f t="shared" si="2"/>
        <v>0.9790799573019875</v>
      </c>
      <c r="M26">
        <f t="shared" si="3"/>
        <v>0.5815840290283258</v>
      </c>
      <c r="N26">
        <f t="shared" si="6"/>
        <v>-5.204680291231228</v>
      </c>
      <c r="O26">
        <f t="shared" si="7"/>
        <v>0.593620696408021</v>
      </c>
      <c r="P26">
        <v>-117</v>
      </c>
      <c r="Q26">
        <v>90</v>
      </c>
      <c r="R26">
        <f t="shared" si="4"/>
        <v>-122.20468029123123</v>
      </c>
      <c r="S26">
        <f t="shared" si="5"/>
        <v>90.59362069640802</v>
      </c>
    </row>
    <row r="27" spans="1:19" ht="12.75">
      <c r="A27">
        <v>36264</v>
      </c>
      <c r="B27">
        <v>141.517</v>
      </c>
      <c r="C27">
        <v>36.84663</v>
      </c>
      <c r="D27">
        <v>4.42</v>
      </c>
      <c r="E27">
        <v>2.02</v>
      </c>
      <c r="F27">
        <f t="shared" si="8"/>
        <v>-0.9730175924234638</v>
      </c>
      <c r="G27">
        <f t="shared" si="9"/>
        <v>-0.411512606061914</v>
      </c>
      <c r="H27">
        <v>3</v>
      </c>
      <c r="I27">
        <v>3</v>
      </c>
      <c r="J27">
        <v>3.083</v>
      </c>
      <c r="K27">
        <v>3.049</v>
      </c>
      <c r="L27">
        <f t="shared" si="2"/>
        <v>1.0560175924234638</v>
      </c>
      <c r="M27">
        <f t="shared" si="3"/>
        <v>0.460512606061914</v>
      </c>
      <c r="N27">
        <f t="shared" si="6"/>
        <v>-5.157654514356591</v>
      </c>
      <c r="O27">
        <f t="shared" si="7"/>
        <v>1.2178277570816478</v>
      </c>
      <c r="P27">
        <v>-117</v>
      </c>
      <c r="Q27">
        <v>90</v>
      </c>
      <c r="R27">
        <f t="shared" si="4"/>
        <v>-122.1576545143566</v>
      </c>
      <c r="S27">
        <f t="shared" si="5"/>
        <v>91.21782775708165</v>
      </c>
    </row>
    <row r="28" spans="1:19" ht="12.75">
      <c r="A28">
        <v>36265</v>
      </c>
      <c r="B28">
        <v>139.5343</v>
      </c>
      <c r="C28">
        <v>36.46424</v>
      </c>
      <c r="D28">
        <v>4.42</v>
      </c>
      <c r="E28">
        <v>2.02</v>
      </c>
      <c r="F28">
        <f t="shared" si="8"/>
        <v>-0.9891705801859777</v>
      </c>
      <c r="G28">
        <f t="shared" si="9"/>
        <v>-0.37100865678304273</v>
      </c>
      <c r="H28">
        <v>3</v>
      </c>
      <c r="I28">
        <v>1</v>
      </c>
      <c r="J28">
        <v>3.111</v>
      </c>
      <c r="K28">
        <v>0.963</v>
      </c>
      <c r="L28">
        <f t="shared" si="2"/>
        <v>1.1001705801859778</v>
      </c>
      <c r="M28">
        <f t="shared" si="3"/>
        <v>0.3340086567830427</v>
      </c>
      <c r="N28">
        <f t="shared" si="6"/>
        <v>-4.983162872207193</v>
      </c>
      <c r="O28">
        <f t="shared" si="7"/>
        <v>1.772082553876606</v>
      </c>
      <c r="P28">
        <v>-117</v>
      </c>
      <c r="Q28">
        <v>90</v>
      </c>
      <c r="R28">
        <f t="shared" si="4"/>
        <v>-121.98316287220719</v>
      </c>
      <c r="S28">
        <f t="shared" si="5"/>
        <v>91.7720825538766</v>
      </c>
    </row>
    <row r="29" spans="1:19" ht="12.75">
      <c r="A29">
        <v>36266</v>
      </c>
      <c r="B29">
        <v>137.5587</v>
      </c>
      <c r="C29">
        <v>36.05432</v>
      </c>
      <c r="D29">
        <v>4.42</v>
      </c>
      <c r="E29">
        <v>2.02</v>
      </c>
      <c r="F29">
        <f t="shared" si="8"/>
        <v>-1.0037558954476378</v>
      </c>
      <c r="G29">
        <f t="shared" si="9"/>
        <v>-0.3295147378608918</v>
      </c>
      <c r="H29">
        <v>1</v>
      </c>
      <c r="I29">
        <v>3</v>
      </c>
      <c r="J29">
        <v>1.535</v>
      </c>
      <c r="K29">
        <v>2.521</v>
      </c>
      <c r="L29">
        <f t="shared" si="2"/>
        <v>1.538755895447638</v>
      </c>
      <c r="M29">
        <f t="shared" si="3"/>
        <v>-0.14948526213910807</v>
      </c>
      <c r="N29">
        <f t="shared" si="6"/>
        <v>-5.317792184187434</v>
      </c>
      <c r="O29">
        <f t="shared" si="7"/>
        <v>4.7218567651401</v>
      </c>
      <c r="P29">
        <v>-117</v>
      </c>
      <c r="Q29">
        <v>90</v>
      </c>
      <c r="R29">
        <f t="shared" si="4"/>
        <v>-122.31779218418744</v>
      </c>
      <c r="S29">
        <f t="shared" si="5"/>
        <v>94.7218567651401</v>
      </c>
    </row>
    <row r="30" spans="1:19" ht="12.75">
      <c r="A30">
        <v>36267</v>
      </c>
      <c r="B30">
        <v>134.9573</v>
      </c>
      <c r="C30">
        <v>35.49857</v>
      </c>
      <c r="D30">
        <v>4.42</v>
      </c>
      <c r="E30">
        <v>2.02</v>
      </c>
      <c r="F30">
        <f t="shared" si="8"/>
        <v>-1.0203803796033484</v>
      </c>
      <c r="G30">
        <f t="shared" si="9"/>
        <v>-0.2737329739617581</v>
      </c>
      <c r="H30">
        <v>1</v>
      </c>
      <c r="I30">
        <v>1</v>
      </c>
      <c r="J30">
        <v>1.038</v>
      </c>
      <c r="K30">
        <v>0.609</v>
      </c>
      <c r="L30">
        <f t="shared" si="2"/>
        <v>1.0583803796033484</v>
      </c>
      <c r="M30">
        <f t="shared" si="3"/>
        <v>-0.1172670260382419</v>
      </c>
      <c r="N30">
        <f t="shared" si="6"/>
        <v>-3.650395801375165</v>
      </c>
      <c r="O30">
        <f t="shared" si="7"/>
        <v>3.2662470874787477</v>
      </c>
      <c r="P30">
        <v>-117</v>
      </c>
      <c r="Q30">
        <v>90</v>
      </c>
      <c r="R30">
        <f t="shared" si="4"/>
        <v>-120.65039580137517</v>
      </c>
      <c r="S30">
        <f t="shared" si="5"/>
        <v>93.26624708747875</v>
      </c>
    </row>
    <row r="31" spans="1:19" ht="12.75">
      <c r="A31">
        <v>36268</v>
      </c>
      <c r="B31">
        <v>133.0169</v>
      </c>
      <c r="C31">
        <v>35.06614</v>
      </c>
      <c r="D31">
        <v>4.42</v>
      </c>
      <c r="E31">
        <v>2.02</v>
      </c>
      <c r="F31">
        <f t="shared" si="8"/>
        <v>-1.030838534413611</v>
      </c>
      <c r="G31">
        <f t="shared" si="9"/>
        <v>-0.23125262394494073</v>
      </c>
      <c r="H31">
        <v>3</v>
      </c>
      <c r="I31">
        <v>3</v>
      </c>
      <c r="J31">
        <v>3.939</v>
      </c>
      <c r="K31">
        <v>2.557</v>
      </c>
      <c r="L31">
        <f t="shared" si="2"/>
        <v>1.9698385344136113</v>
      </c>
      <c r="M31">
        <f t="shared" si="3"/>
        <v>-0.21174737605505944</v>
      </c>
      <c r="N31">
        <f t="shared" si="6"/>
        <v>-6.85693699677282</v>
      </c>
      <c r="O31">
        <f t="shared" si="7"/>
        <v>6.00312818555649</v>
      </c>
      <c r="P31">
        <v>-117</v>
      </c>
      <c r="Q31">
        <v>90</v>
      </c>
      <c r="R31">
        <f t="shared" si="4"/>
        <v>-123.85693699677282</v>
      </c>
      <c r="S31">
        <f t="shared" si="5"/>
        <v>96.00312818555649</v>
      </c>
    </row>
    <row r="32" spans="1:19" ht="12.75">
      <c r="A32">
        <v>36269</v>
      </c>
      <c r="B32">
        <v>131.0895</v>
      </c>
      <c r="C32">
        <v>34.60738</v>
      </c>
      <c r="D32">
        <v>4.42</v>
      </c>
      <c r="E32">
        <v>2.02</v>
      </c>
      <c r="F32">
        <f t="shared" si="8"/>
        <v>-1.0395727546071685</v>
      </c>
      <c r="G32">
        <f t="shared" si="9"/>
        <v>-0.18813385658058926</v>
      </c>
      <c r="H32">
        <v>3</v>
      </c>
      <c r="I32">
        <v>1</v>
      </c>
      <c r="J32">
        <v>3.486</v>
      </c>
      <c r="K32">
        <v>0.029</v>
      </c>
      <c r="L32">
        <f t="shared" si="2"/>
        <v>1.5255727546071682</v>
      </c>
      <c r="M32">
        <f t="shared" si="3"/>
        <v>-0.7828661434194107</v>
      </c>
      <c r="N32">
        <f t="shared" si="6"/>
        <v>-3.730665239385075</v>
      </c>
      <c r="O32">
        <f t="shared" si="7"/>
        <v>6.949666274181488</v>
      </c>
      <c r="P32">
        <v>-117</v>
      </c>
      <c r="Q32">
        <v>90</v>
      </c>
      <c r="R32">
        <f t="shared" si="4"/>
        <v>-120.73066523938508</v>
      </c>
      <c r="S32">
        <f t="shared" si="5"/>
        <v>96.94966627418148</v>
      </c>
    </row>
    <row r="33" spans="1:19" ht="12.75">
      <c r="A33">
        <v>36270</v>
      </c>
      <c r="B33">
        <v>129.165</v>
      </c>
      <c r="C33">
        <v>34.13712</v>
      </c>
      <c r="D33">
        <v>4.42</v>
      </c>
      <c r="E33">
        <v>2.02</v>
      </c>
      <c r="F33">
        <f t="shared" si="8"/>
        <v>-1.0465258870982632</v>
      </c>
      <c r="G33">
        <f t="shared" si="9"/>
        <v>-0.1445317534198451</v>
      </c>
      <c r="H33">
        <v>1</v>
      </c>
      <c r="I33">
        <v>3</v>
      </c>
      <c r="J33">
        <v>1.366</v>
      </c>
      <c r="K33">
        <v>2.324</v>
      </c>
      <c r="L33">
        <f t="shared" si="2"/>
        <v>1.4125258870982633</v>
      </c>
      <c r="M33">
        <f t="shared" si="3"/>
        <v>-0.5314682465801552</v>
      </c>
      <c r="N33">
        <f t="shared" si="6"/>
        <v>-4.006123799313121</v>
      </c>
      <c r="O33">
        <f t="shared" si="7"/>
        <v>5.669819011304722</v>
      </c>
      <c r="P33">
        <v>-117</v>
      </c>
      <c r="Q33">
        <v>90</v>
      </c>
      <c r="R33">
        <f t="shared" si="4"/>
        <v>-121.00612379931312</v>
      </c>
      <c r="S33">
        <f t="shared" si="5"/>
        <v>95.66981901130472</v>
      </c>
    </row>
    <row r="39" spans="1:5" ht="12.75">
      <c r="A39" t="s">
        <v>4</v>
      </c>
      <c r="B39" t="s">
        <v>15</v>
      </c>
      <c r="C39" t="s">
        <v>16</v>
      </c>
      <c r="D39" t="s">
        <v>17</v>
      </c>
      <c r="E39" t="s">
        <v>18</v>
      </c>
    </row>
    <row r="40" spans="1:5" ht="12.75">
      <c r="A40">
        <v>36239</v>
      </c>
      <c r="B40">
        <v>-117</v>
      </c>
      <c r="C40">
        <v>90</v>
      </c>
      <c r="D40">
        <v>-120.8404</v>
      </c>
      <c r="E40">
        <v>87.2633</v>
      </c>
    </row>
    <row r="41" spans="1:5" ht="12.75">
      <c r="A41">
        <v>36240</v>
      </c>
      <c r="B41">
        <v>-117</v>
      </c>
      <c r="C41">
        <v>90</v>
      </c>
      <c r="D41">
        <v>-119.0454</v>
      </c>
      <c r="E41">
        <v>90.0468</v>
      </c>
    </row>
    <row r="42" spans="1:5" ht="12.75">
      <c r="A42">
        <v>36241</v>
      </c>
      <c r="B42">
        <v>-117</v>
      </c>
      <c r="C42">
        <v>90</v>
      </c>
      <c r="D42">
        <v>-121.7553</v>
      </c>
      <c r="E42">
        <v>89.3291</v>
      </c>
    </row>
    <row r="43" spans="1:5" ht="12.75">
      <c r="A43">
        <v>36242</v>
      </c>
      <c r="B43">
        <v>-117</v>
      </c>
      <c r="C43">
        <v>90</v>
      </c>
      <c r="D43">
        <v>-119.8954</v>
      </c>
      <c r="E43">
        <v>91.6224</v>
      </c>
    </row>
    <row r="44" spans="1:5" ht="12.75">
      <c r="A44">
        <v>36243</v>
      </c>
      <c r="B44">
        <v>-117</v>
      </c>
      <c r="C44">
        <v>90</v>
      </c>
      <c r="D44">
        <v>-121.8925</v>
      </c>
      <c r="E44">
        <v>91.2033</v>
      </c>
    </row>
    <row r="45" spans="1:5" ht="12.75">
      <c r="A45">
        <v>36244</v>
      </c>
      <c r="B45">
        <v>-117</v>
      </c>
      <c r="C45">
        <v>90</v>
      </c>
      <c r="D45">
        <v>-122.1109</v>
      </c>
      <c r="E45">
        <v>92.2569</v>
      </c>
    </row>
    <row r="46" spans="1:5" ht="12.75">
      <c r="A46">
        <v>36245</v>
      </c>
      <c r="B46">
        <v>-117</v>
      </c>
      <c r="C46">
        <v>90</v>
      </c>
      <c r="D46">
        <v>-123.4528</v>
      </c>
      <c r="E46">
        <v>90.8721</v>
      </c>
    </row>
    <row r="47" spans="1:5" ht="12.75">
      <c r="A47">
        <v>36246</v>
      </c>
      <c r="B47">
        <v>-117</v>
      </c>
      <c r="C47">
        <v>90</v>
      </c>
      <c r="D47">
        <v>-122.0872</v>
      </c>
      <c r="E47">
        <v>91.8163</v>
      </c>
    </row>
    <row r="48" spans="1:5" ht="12.75">
      <c r="A48">
        <v>36247</v>
      </c>
      <c r="B48">
        <v>-117</v>
      </c>
      <c r="C48">
        <v>90</v>
      </c>
      <c r="D48">
        <v>-122.6546</v>
      </c>
      <c r="E48">
        <v>90.9918</v>
      </c>
    </row>
    <row r="49" spans="1:5" ht="12.75">
      <c r="A49">
        <v>36248</v>
      </c>
      <c r="B49">
        <v>-117</v>
      </c>
      <c r="C49">
        <v>90</v>
      </c>
      <c r="D49">
        <v>-122.1969</v>
      </c>
      <c r="E49">
        <v>91.4315</v>
      </c>
    </row>
    <row r="50" spans="1:5" ht="12.75">
      <c r="A50">
        <v>36249</v>
      </c>
      <c r="B50">
        <v>-117</v>
      </c>
      <c r="C50">
        <v>90</v>
      </c>
      <c r="D50">
        <v>-123.2228</v>
      </c>
      <c r="E50">
        <v>91.2315</v>
      </c>
    </row>
    <row r="51" spans="1:5" ht="12.75">
      <c r="A51">
        <v>36250</v>
      </c>
      <c r="B51">
        <v>-117</v>
      </c>
      <c r="C51">
        <v>90</v>
      </c>
      <c r="D51">
        <v>-124.4605</v>
      </c>
      <c r="E51">
        <v>91.1432</v>
      </c>
    </row>
    <row r="52" spans="1:5" ht="12.75">
      <c r="A52">
        <v>36251</v>
      </c>
      <c r="B52">
        <v>-117</v>
      </c>
      <c r="C52">
        <v>90</v>
      </c>
      <c r="D52">
        <v>-121.991</v>
      </c>
      <c r="E52">
        <v>91.1912</v>
      </c>
    </row>
    <row r="53" spans="1:5" ht="12.75">
      <c r="A53">
        <v>36252</v>
      </c>
      <c r="B53">
        <v>-117</v>
      </c>
      <c r="C53">
        <v>90</v>
      </c>
      <c r="D53">
        <v>-121.8028</v>
      </c>
      <c r="E53">
        <v>92.1155</v>
      </c>
    </row>
    <row r="54" spans="1:5" ht="12.75">
      <c r="A54">
        <v>36253</v>
      </c>
      <c r="B54">
        <v>-117</v>
      </c>
      <c r="C54">
        <v>90</v>
      </c>
      <c r="D54">
        <v>-122.4774</v>
      </c>
      <c r="E54">
        <v>91.2695</v>
      </c>
    </row>
    <row r="55" spans="1:5" ht="12.75">
      <c r="A55">
        <v>36254</v>
      </c>
      <c r="B55">
        <v>-117</v>
      </c>
      <c r="C55">
        <v>90</v>
      </c>
      <c r="D55">
        <v>-120.7833</v>
      </c>
      <c r="E55">
        <v>90.5724</v>
      </c>
    </row>
    <row r="56" spans="1:5" ht="12.75">
      <c r="A56">
        <v>36255</v>
      </c>
      <c r="B56">
        <v>-117</v>
      </c>
      <c r="C56">
        <v>90</v>
      </c>
      <c r="D56">
        <v>-124.3153</v>
      </c>
      <c r="E56">
        <v>89.7207</v>
      </c>
    </row>
    <row r="57" spans="1:5" ht="12.75">
      <c r="A57">
        <v>36256</v>
      </c>
      <c r="B57">
        <v>-117</v>
      </c>
      <c r="C57">
        <v>90</v>
      </c>
      <c r="D57">
        <v>-123.0027</v>
      </c>
      <c r="E57">
        <v>91.0288</v>
      </c>
    </row>
    <row r="58" spans="1:5" ht="12.75">
      <c r="A58">
        <v>36257</v>
      </c>
      <c r="B58">
        <v>-117</v>
      </c>
      <c r="C58">
        <v>90</v>
      </c>
      <c r="D58">
        <v>-122.1604</v>
      </c>
      <c r="E58">
        <v>91.3337</v>
      </c>
    </row>
    <row r="59" spans="1:5" ht="12.75">
      <c r="A59">
        <v>36258</v>
      </c>
      <c r="B59">
        <v>-117</v>
      </c>
      <c r="C59">
        <v>90</v>
      </c>
      <c r="D59">
        <v>-119.8056</v>
      </c>
      <c r="E59">
        <v>91.9819</v>
      </c>
    </row>
    <row r="60" spans="1:5" ht="12.75">
      <c r="A60">
        <v>36263</v>
      </c>
      <c r="B60">
        <v>-117</v>
      </c>
      <c r="C60">
        <v>90</v>
      </c>
      <c r="D60">
        <v>-122.2047</v>
      </c>
      <c r="E60">
        <v>90.5936</v>
      </c>
    </row>
    <row r="61" spans="1:5" ht="12.75">
      <c r="A61">
        <v>36264</v>
      </c>
      <c r="B61">
        <v>-117</v>
      </c>
      <c r="C61">
        <v>90</v>
      </c>
      <c r="D61">
        <v>-122.1577</v>
      </c>
      <c r="E61">
        <v>91.2178</v>
      </c>
    </row>
    <row r="62" spans="1:5" ht="12.75">
      <c r="A62">
        <v>36265</v>
      </c>
      <c r="B62">
        <v>-117</v>
      </c>
      <c r="C62">
        <v>90</v>
      </c>
      <c r="D62">
        <v>-121.9832</v>
      </c>
      <c r="E62">
        <v>91.7721</v>
      </c>
    </row>
    <row r="63" spans="1:5" ht="12.75">
      <c r="A63">
        <v>36266</v>
      </c>
      <c r="B63">
        <v>-117</v>
      </c>
      <c r="C63">
        <v>90</v>
      </c>
      <c r="D63">
        <v>-122.3178</v>
      </c>
      <c r="E63">
        <v>94.7219</v>
      </c>
    </row>
    <row r="64" spans="1:5" ht="12.75">
      <c r="A64">
        <v>36267</v>
      </c>
      <c r="B64">
        <v>-117</v>
      </c>
      <c r="C64">
        <v>90</v>
      </c>
      <c r="D64">
        <v>-120.6504</v>
      </c>
      <c r="E64">
        <v>93.2662</v>
      </c>
    </row>
    <row r="65" spans="1:5" ht="12.75">
      <c r="A65">
        <v>36268</v>
      </c>
      <c r="B65">
        <v>-117</v>
      </c>
      <c r="C65">
        <v>90</v>
      </c>
      <c r="D65">
        <v>-123.8569</v>
      </c>
      <c r="E65">
        <v>96.0031</v>
      </c>
    </row>
    <row r="66" spans="1:5" ht="12.75">
      <c r="A66">
        <v>36269</v>
      </c>
      <c r="B66">
        <v>-117</v>
      </c>
      <c r="C66">
        <v>90</v>
      </c>
      <c r="D66">
        <v>-120.7307</v>
      </c>
      <c r="E66">
        <v>96.9497</v>
      </c>
    </row>
    <row r="67" spans="1:5" ht="12.75">
      <c r="A67">
        <v>36270</v>
      </c>
      <c r="B67">
        <v>-117</v>
      </c>
      <c r="C67">
        <v>90</v>
      </c>
      <c r="D67">
        <v>-121.0061</v>
      </c>
      <c r="E67">
        <v>95.6698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Attard User</dc:creator>
  <cp:keywords/>
  <dc:description/>
  <cp:lastModifiedBy>Mike Attard User</cp:lastModifiedBy>
  <dcterms:created xsi:type="dcterms:W3CDTF">2007-10-17T16:11:07Z</dcterms:created>
  <cp:category/>
  <cp:version/>
  <cp:contentType/>
  <cp:contentStatus/>
</cp:coreProperties>
</file>