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60" yWindow="65436" windowWidth="22920" windowHeight="18840" activeTab="3"/>
  </bookViews>
  <sheets>
    <sheet name="pointing_2008may_sharp.txt" sheetId="1" r:id="rId1"/>
    <sheet name="scratch-point" sheetId="2" r:id="rId2"/>
    <sheet name="scratch-all" sheetId="3" r:id="rId3"/>
    <sheet name="sheet3" sheetId="4" r:id="rId4"/>
  </sheets>
  <definedNames>
    <definedName name="_08may09" localSheetId="2">'scratch-all'!$A$134:$W$134</definedName>
    <definedName name="_08may09" localSheetId="1">'scratch-point'!#REF!</definedName>
    <definedName name="_08may10" localSheetId="2">'scratch-all'!$A$135:$W$135</definedName>
    <definedName name="_08may10" localSheetId="1">'scratch-point'!#REF!</definedName>
    <definedName name="_08may11" localSheetId="3">'sheet3'!#REF!</definedName>
    <definedName name="_09jan23" localSheetId="2">'scratch-all'!$A$1:$W$1</definedName>
    <definedName name="_09jan23" localSheetId="1">'scratch-point'!$A$1:$W$1</definedName>
    <definedName name="_09jan24" localSheetId="2">'scratch-all'!#REF!</definedName>
    <definedName name="_09jan24" localSheetId="1">'scratch-point'!#REF!</definedName>
    <definedName name="_09jan25" localSheetId="2">'scratch-all'!$A$134:$W$241</definedName>
    <definedName name="_09jan25" localSheetId="1">'scratch-point'!$A$14:$W$78</definedName>
    <definedName name="anscount" hidden="1">1</definedName>
    <definedName name="azo" localSheetId="2">'scratch-all'!$Y$2:$Y$309</definedName>
    <definedName name="azo" localSheetId="1">'scratch-point'!$Y$2:$Y$146</definedName>
    <definedName name="out" localSheetId="2">'scratch-all'!#REF!</definedName>
    <definedName name="out" localSheetId="1">'scratch-point'!#REF!</definedName>
    <definedName name="out_1" localSheetId="2">'scratch-all'!#REF!</definedName>
    <definedName name="out_1" localSheetId="1">'scratch-point'!#REF!</definedName>
    <definedName name="out_2" localSheetId="2">'scratch-all'!#REF!</definedName>
    <definedName name="out_2" localSheetId="1">'scratch-point'!#REF!</definedName>
    <definedName name="out_3" localSheetId="2">'scratch-all'!#REF!</definedName>
    <definedName name="out_3" localSheetId="1">'scratch-point'!#REF!</definedName>
    <definedName name="out2" localSheetId="2">'scratch-all'!$X$2:$Z$181</definedName>
    <definedName name="out2" localSheetId="1">'scratch-point'!$X$2:$Z$18</definedName>
    <definedName name="sencount" hidden="1">1</definedName>
    <definedName name="solver_adj" localSheetId="0" hidden="1">'pointing_2008may_sharp.txt'!$C$12,'pointing_2008may_sharp.txt'!$G$9,'pointing_2008may_sharp.txt'!$G$12,'pointing_2008may_sharp.txt'!$G$15</definedName>
    <definedName name="solver_adj" localSheetId="3" hidden="1">'scratch-all'!$C$11,'scratch-all'!$G$8,'scratch-all'!$G$11,'scratch-all'!$J$11,'scratch-all'!$K$11</definedName>
    <definedName name="solver_cvg" localSheetId="0" hidden="1">0.0001</definedName>
    <definedName name="solver_cvg" localSheetId="3" hidden="1">0.0001</definedName>
    <definedName name="solver_drv" localSheetId="0" hidden="1">1</definedName>
    <definedName name="solver_drv" localSheetId="3" hidden="1">1</definedName>
    <definedName name="solver_est" localSheetId="0" hidden="1">1</definedName>
    <definedName name="solver_est" localSheetId="3" hidden="1">1</definedName>
    <definedName name="solver_itr" localSheetId="0" hidden="1">100</definedName>
    <definedName name="solver_itr" localSheetId="3" hidden="1">100</definedName>
    <definedName name="solver_lhs1" localSheetId="3" hidden="1">'scratch-all'!$P$8</definedName>
    <definedName name="solver_lhs2" localSheetId="3" hidden="1">'scratch-all'!$P$8</definedName>
    <definedName name="solver_lin" localSheetId="0" hidden="1">2</definedName>
    <definedName name="solver_lin" localSheetId="3" hidden="1">2</definedName>
    <definedName name="solver_neg" localSheetId="0" hidden="1">2</definedName>
    <definedName name="solver_neg" localSheetId="3" hidden="1">2</definedName>
    <definedName name="solver_num" localSheetId="0" hidden="1">0</definedName>
    <definedName name="solver_num" localSheetId="3" hidden="1">0</definedName>
    <definedName name="solver_nwt" localSheetId="0" hidden="1">1</definedName>
    <definedName name="solver_nwt" localSheetId="3" hidden="1">1</definedName>
    <definedName name="solver_opt" localSheetId="0" hidden="1">'pointing_2008may_sharp.txt'!$P$12</definedName>
    <definedName name="solver_opt" localSheetId="3" hidden="1">'scratch-all'!$P$11</definedName>
    <definedName name="solver_pre" localSheetId="0" hidden="1">0.000001</definedName>
    <definedName name="solver_pre" localSheetId="3" hidden="1">0.000001</definedName>
    <definedName name="solver_rel1" localSheetId="3" hidden="1">1</definedName>
    <definedName name="solver_rel2" localSheetId="3" hidden="1">1</definedName>
    <definedName name="solver_rhs1" localSheetId="3" hidden="1">20</definedName>
    <definedName name="solver_rhs2" localSheetId="3" hidden="1">20</definedName>
    <definedName name="solver_scl" localSheetId="0" hidden="1">2</definedName>
    <definedName name="solver_scl" localSheetId="3" hidden="1">2</definedName>
    <definedName name="solver_sho" localSheetId="0" hidden="1">2</definedName>
    <definedName name="solver_sho" localSheetId="3" hidden="1">2</definedName>
    <definedName name="solver_tim" localSheetId="0" hidden="1">100</definedName>
    <definedName name="solver_tim" localSheetId="3" hidden="1">100</definedName>
    <definedName name="solver_tol" localSheetId="0" hidden="1">0.05</definedName>
    <definedName name="solver_tol" localSheetId="3" hidden="1">0.05</definedName>
    <definedName name="solver_typ" localSheetId="0" hidden="1">2</definedName>
    <definedName name="solver_typ" localSheetId="3" hidden="1">3</definedName>
    <definedName name="solver_val" localSheetId="0" hidden="1">0</definedName>
    <definedName name="solver_val" localSheetId="3" hidden="1">0</definedName>
    <definedName name="temperatures" localSheetId="2">'scratch-all'!$X$2:$X$196</definedName>
    <definedName name="temperatures" localSheetId="1">'scratch-point'!$X$2:$X$33</definedName>
    <definedName name="zao" localSheetId="2">'scratch-all'!$AA$2:$AA$309</definedName>
    <definedName name="zao" localSheetId="1">'scratch-point'!$AA$2:$AA$146</definedName>
  </definedNames>
  <calcPr fullCalcOnLoad="1"/>
</workbook>
</file>

<file path=xl/sharedStrings.xml><?xml version="1.0" encoding="utf-8"?>
<sst xmlns="http://schemas.openxmlformats.org/spreadsheetml/2006/main" count="707" uniqueCount="87">
  <si>
    <t>d2FZAO/dT2</t>
  </si>
  <si>
    <t>d2FAZO/dT2</t>
  </si>
  <si>
    <t>MODEL:</t>
  </si>
  <si>
    <t>tau225</t>
  </si>
  <si>
    <t>(header)</t>
  </si>
  <si>
    <t>residual</t>
  </si>
  <si>
    <t>UT</t>
  </si>
  <si>
    <t>scan</t>
  </si>
  <si>
    <t>AZ</t>
  </si>
  <si>
    <t>ZA</t>
  </si>
  <si>
    <t>FAZO</t>
  </si>
  <si>
    <t>FZAO</t>
  </si>
  <si>
    <t>temperature</t>
  </si>
  <si>
    <t>y_pos/offset</t>
  </si>
  <si>
    <t>model</t>
  </si>
  <si>
    <t>x_pos</t>
  </si>
  <si>
    <t>dFAZO/dUT ("/hr)</t>
  </si>
  <si>
    <t>dFZAO/dUT ("/hr)</t>
  </si>
  <si>
    <t>mean (")</t>
  </si>
  <si>
    <t>rms (")</t>
  </si>
  <si>
    <t>(hr)</t>
  </si>
  <si>
    <t>(deg)</t>
  </si>
  <si>
    <t>(")</t>
  </si>
  <si>
    <t>(mm)</t>
  </si>
  <si>
    <t>(deg C)</t>
  </si>
  <si>
    <t>dFAZO/dX ("/mm)</t>
  </si>
  <si>
    <t>dFZAO/dY ("/mm)</t>
  </si>
  <si>
    <t>dFAZO/dT ("/C)</t>
  </si>
  <si>
    <t>dFZAO/dT ("/C)</t>
  </si>
  <si>
    <t>TAZOF_B (rad/rad)</t>
  </si>
  <si>
    <t>TZAOF_B (rad/rad)</t>
  </si>
  <si>
    <t>TAZOF_C (rad/rad2)</t>
  </si>
  <si>
    <t>TZAOF_C (rad/rad2)</t>
  </si>
  <si>
    <t>X0 (mm)</t>
  </si>
  <si>
    <t>Y0 (mm)</t>
  </si>
  <si>
    <t>UT0 (hr)</t>
  </si>
  <si>
    <t>FAZO (")</t>
  </si>
  <si>
    <t>FZAO (")</t>
  </si>
  <si>
    <t>humidity</t>
  </si>
  <si>
    <t>sin(AZ) (")</t>
  </si>
  <si>
    <t>cos(AZ) (")</t>
  </si>
  <si>
    <t>el:</t>
  </si>
  <si>
    <t>comment</t>
  </si>
  <si>
    <t>YYYY</t>
  </si>
  <si>
    <t>MM</t>
  </si>
  <si>
    <t>DD</t>
  </si>
  <si>
    <t>DSOS</t>
  </si>
  <si>
    <t>?</t>
  </si>
  <si>
    <t>!Scan</t>
  </si>
  <si>
    <t>UT(hr)</t>
  </si>
  <si>
    <t>Object</t>
  </si>
  <si>
    <t>Filter</t>
  </si>
  <si>
    <t>RA</t>
  </si>
  <si>
    <t>Dec</t>
  </si>
  <si>
    <t>Az</t>
  </si>
  <si>
    <t>El</t>
  </si>
  <si>
    <t>Sec.</t>
  </si>
  <si>
    <t>AD(V)</t>
  </si>
  <si>
    <t>Hbol(mV)</t>
  </si>
  <si>
    <t>Vbol</t>
  </si>
  <si>
    <t>rms(uV)</t>
  </si>
  <si>
    <t>secondary</t>
  </si>
  <si>
    <t>HWP</t>
  </si>
  <si>
    <t>450um</t>
  </si>
  <si>
    <t>Saturn</t>
  </si>
  <si>
    <t>Temperature</t>
  </si>
  <si>
    <t>Pointing Files</t>
  </si>
  <si>
    <t>AZO</t>
  </si>
  <si>
    <t>ZAO</t>
  </si>
  <si>
    <t>Mars</t>
  </si>
  <si>
    <t>CAL_IRC10216</t>
  </si>
  <si>
    <t>CAL_16293M2422</t>
  </si>
  <si>
    <t>NGC6334_IN</t>
  </si>
  <si>
    <t>CRL2688</t>
  </si>
  <si>
    <t>DR21M</t>
  </si>
  <si>
    <t>CAL_CRL2688</t>
  </si>
  <si>
    <t>CALLISTO</t>
  </si>
  <si>
    <t>blank</t>
  </si>
  <si>
    <t>CB68</t>
  </si>
  <si>
    <t>350um</t>
  </si>
  <si>
    <t>M82_SHARP</t>
  </si>
  <si>
    <t>Jupiter</t>
  </si>
  <si>
    <t>JEV</t>
  </si>
  <si>
    <t xml:space="preserve">SHARP Pointing </t>
  </si>
  <si>
    <r>
      <t xml:space="preserve">H and V data combined using </t>
    </r>
    <r>
      <rPr>
        <i/>
        <sz val="10"/>
        <rFont val="Arial"/>
        <family val="0"/>
      </rPr>
      <t>sharp_both</t>
    </r>
  </si>
  <si>
    <t>Source</t>
  </si>
  <si>
    <t>Scan No.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</si>
</sst>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0.000"/>
    <numFmt numFmtId="167" formatCode="0.00000"/>
    <numFmt numFmtId="168" formatCode="0.000000"/>
    <numFmt numFmtId="169" formatCode="0.0000000"/>
  </numFmts>
  <fonts count="21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0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8"/>
      <name val="Verdana"/>
      <family val="0"/>
    </font>
    <font>
      <sz val="9"/>
      <name val="Arial"/>
      <family val="0"/>
    </font>
    <font>
      <b/>
      <sz val="9"/>
      <name val="Arial"/>
      <family val="0"/>
    </font>
    <font>
      <sz val="9.25"/>
      <name val="Arial"/>
      <family val="0"/>
    </font>
    <font>
      <b/>
      <sz val="9.25"/>
      <name val="Arial"/>
      <family val="0"/>
    </font>
    <font>
      <sz val="9.75"/>
      <name val="Arial"/>
      <family val="0"/>
    </font>
    <font>
      <b/>
      <sz val="9.75"/>
      <name val="Arial"/>
      <family val="0"/>
    </font>
    <font>
      <sz val="9.5"/>
      <name val="Arial"/>
      <family val="0"/>
    </font>
    <font>
      <b/>
      <sz val="9.5"/>
      <name val="Arial"/>
      <family val="0"/>
    </font>
    <font>
      <sz val="2"/>
      <name val="Arial"/>
      <family val="0"/>
    </font>
    <font>
      <b/>
      <sz val="2"/>
      <name val="Arial"/>
      <family val="0"/>
    </font>
    <font>
      <sz val="8.5"/>
      <name val="Arial"/>
      <family val="0"/>
    </font>
    <font>
      <b/>
      <sz val="8.5"/>
      <name val="Arial"/>
      <family val="0"/>
    </font>
    <font>
      <b/>
      <sz val="8"/>
      <name val="Verdana"/>
      <family val="0"/>
    </font>
    <font>
      <i/>
      <sz val="10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3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164" fontId="0" fillId="0" borderId="0" xfId="0" applyNumberFormat="1" applyAlignment="1">
      <alignment/>
    </xf>
    <xf numFmtId="166" fontId="0" fillId="0" borderId="0" xfId="0" applyNumberFormat="1" applyAlignment="1">
      <alignment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11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167" fontId="2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164" fontId="3" fillId="0" borderId="0" xfId="0" applyNumberFormat="1" applyFont="1" applyAlignment="1">
      <alignment/>
    </xf>
    <xf numFmtId="166" fontId="3" fillId="0" borderId="0" xfId="0" applyNumberFormat="1" applyFont="1" applyAlignment="1">
      <alignment horizontal="center"/>
    </xf>
    <xf numFmtId="166" fontId="0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164" fontId="3" fillId="0" borderId="0" xfId="0" applyNumberFormat="1" applyFont="1" applyAlignment="1">
      <alignment horizontal="center"/>
    </xf>
    <xf numFmtId="166" fontId="3" fillId="0" borderId="0" xfId="0" applyNumberFormat="1" applyFont="1" applyAlignment="1">
      <alignment/>
    </xf>
    <xf numFmtId="0" fontId="0" fillId="2" borderId="0" xfId="0" applyFill="1" applyAlignment="1">
      <alignment/>
    </xf>
    <xf numFmtId="0" fontId="0" fillId="2" borderId="0" xfId="0" applyFont="1" applyFill="1" applyAlignment="1">
      <alignment/>
    </xf>
    <xf numFmtId="15" fontId="0" fillId="0" borderId="0" xfId="0" applyNumberFormat="1" applyFont="1" applyAlignment="1">
      <alignment/>
    </xf>
    <xf numFmtId="166" fontId="0" fillId="2" borderId="0" xfId="0" applyNumberFormat="1" applyFill="1" applyAlignment="1">
      <alignment/>
    </xf>
    <xf numFmtId="2" fontId="0" fillId="2" borderId="0" xfId="0" applyNumberFormat="1" applyFont="1" applyFill="1" applyAlignment="1">
      <alignment/>
    </xf>
    <xf numFmtId="164" fontId="0" fillId="2" borderId="0" xfId="0" applyNumberFormat="1" applyFont="1" applyFill="1" applyAlignment="1">
      <alignment/>
    </xf>
    <xf numFmtId="0" fontId="0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3" borderId="0" xfId="0" applyFill="1" applyAlignment="1">
      <alignment/>
    </xf>
    <xf numFmtId="166" fontId="0" fillId="3" borderId="0" xfId="0" applyNumberFormat="1" applyFill="1" applyAlignment="1">
      <alignment/>
    </xf>
    <xf numFmtId="2" fontId="0" fillId="3" borderId="0" xfId="0" applyNumberFormat="1" applyFont="1" applyFill="1" applyAlignment="1">
      <alignment/>
    </xf>
    <xf numFmtId="164" fontId="0" fillId="3" borderId="0" xfId="0" applyNumberFormat="1" applyFont="1" applyFill="1" applyAlignment="1">
      <alignment/>
    </xf>
    <xf numFmtId="0" fontId="0" fillId="3" borderId="0" xfId="0" applyFont="1" applyFill="1" applyAlignment="1">
      <alignment/>
    </xf>
    <xf numFmtId="0" fontId="20" fillId="0" borderId="0" xfId="0" applyFont="1" applyAlignment="1">
      <alignment/>
    </xf>
    <xf numFmtId="0" fontId="3" fillId="4" borderId="0" xfId="0" applyFont="1" applyFill="1" applyAlignment="1">
      <alignment/>
    </xf>
    <xf numFmtId="0" fontId="0" fillId="4" borderId="0" xfId="0" applyNumberFormat="1" applyFont="1" applyFill="1" applyAlignment="1">
      <alignment/>
    </xf>
    <xf numFmtId="0" fontId="0" fillId="4" borderId="0" xfId="0" applyFont="1" applyFill="1" applyAlignment="1">
      <alignment/>
    </xf>
    <xf numFmtId="1" fontId="0" fillId="4" borderId="0" xfId="0" applyNumberForma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'pointing_2008may_sharp.txt'!$H$25:$H$39</c:f>
              <c:numCache/>
            </c:numRef>
          </c:xVal>
          <c:yVal>
            <c:numRef>
              <c:f>'pointing_2008may_sharp.txt'!$O$25:$O$39</c:f>
              <c:numCache/>
            </c:numRef>
          </c:yVal>
          <c:smooth val="0"/>
        </c:ser>
        <c:axId val="28249013"/>
        <c:axId val="52914526"/>
      </c:scatterChart>
      <c:valAx>
        <c:axId val="282490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X_POS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914526"/>
        <c:crosses val="autoZero"/>
        <c:crossBetween val="midCat"/>
        <c:dispUnits/>
      </c:valAx>
      <c:valAx>
        <c:axId val="529145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residual FAZO (")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24901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'pointing_2008may_sharp.txt'!$B$24:$B$943</c:f>
              <c:numCache/>
            </c:numRef>
          </c:xVal>
          <c:yVal>
            <c:numRef>
              <c:f>'pointing_2008may_sharp.txt'!$O$24:$O$948</c:f>
              <c:numCache/>
            </c:numRef>
          </c:yVal>
          <c:smooth val="0"/>
        </c:ser>
        <c:axId val="15582623"/>
        <c:axId val="6025880"/>
      </c:scatterChart>
      <c:valAx>
        <c:axId val="155826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Arial"/>
                    <a:ea typeface="Arial"/>
                    <a:cs typeface="Arial"/>
                  </a:rPr>
                  <a:t>scan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25880"/>
        <c:crosses val="autoZero"/>
        <c:crossBetween val="midCat"/>
        <c:dispUnits/>
      </c:valAx>
      <c:valAx>
        <c:axId val="60258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Arial"/>
                    <a:ea typeface="Arial"/>
                    <a:cs typeface="Arial"/>
                  </a:rPr>
                  <a:t>residual FAZO (")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558262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'pointing_2008may_sharp.txt'!$C$24:$C$948</c:f>
              <c:numCache/>
            </c:numRef>
          </c:xVal>
          <c:yVal>
            <c:numRef>
              <c:f>'pointing_2008may_sharp.txt'!$O$24:$O$948</c:f>
              <c:numCache>
                <c:ptCount val="925"/>
                <c:pt idx="1">
                  <c:v>2.0838886392986353</c:v>
                </c:pt>
                <c:pt idx="2">
                  <c:v>1.5671393207576898</c:v>
                </c:pt>
                <c:pt idx="3">
                  <c:v>-3.268937195113196</c:v>
                </c:pt>
                <c:pt idx="4">
                  <c:v>0.7989442596968104</c:v>
                </c:pt>
                <c:pt idx="5">
                  <c:v>2.8629578510076783</c:v>
                </c:pt>
                <c:pt idx="6">
                  <c:v>-4.029931286710962</c:v>
                </c:pt>
                <c:pt idx="7">
                  <c:v>-1.332813635061811</c:v>
                </c:pt>
                <c:pt idx="8">
                  <c:v>-0.21938008651706298</c:v>
                </c:pt>
                <c:pt idx="9">
                  <c:v>-2.3960079695100944</c:v>
                </c:pt>
                <c:pt idx="10">
                  <c:v>1.664405418408947</c:v>
                </c:pt>
                <c:pt idx="11">
                  <c:v>-2.0471242758280113</c:v>
                </c:pt>
                <c:pt idx="12">
                  <c:v>-3.471007715763733</c:v>
                </c:pt>
                <c:pt idx="13">
                  <c:v>4.076424656495547</c:v>
                </c:pt>
                <c:pt idx="14">
                  <c:v>2.017192807767046</c:v>
                </c:pt>
                <c:pt idx="15">
                  <c:v>1.0329418228190974</c:v>
                </c:pt>
                <c:pt idx="40">
                  <c:v>2.0838886392986353</c:v>
                </c:pt>
                <c:pt idx="57">
                  <c:v>1.5671393207576898</c:v>
                </c:pt>
                <c:pt idx="71">
                  <c:v>-3.268937195113196</c:v>
                </c:pt>
                <c:pt idx="85">
                  <c:v>0.7989442596968104</c:v>
                </c:pt>
                <c:pt idx="86">
                  <c:v>1.6032385936059939</c:v>
                </c:pt>
                <c:pt idx="87">
                  <c:v>0.4397384439431562</c:v>
                </c:pt>
                <c:pt idx="88">
                  <c:v>-0.04144287359248722</c:v>
                </c:pt>
                <c:pt idx="89">
                  <c:v>0.35572008310120395</c:v>
                </c:pt>
                <c:pt idx="98">
                  <c:v>2.8629578510076783</c:v>
                </c:pt>
                <c:pt idx="99">
                  <c:v>-4.029931286710962</c:v>
                </c:pt>
                <c:pt idx="100">
                  <c:v>-1.332813635061811</c:v>
                </c:pt>
                <c:pt idx="105">
                  <c:v>-1.9535437706503984</c:v>
                </c:pt>
                <c:pt idx="106">
                  <c:v>-2.936978460090387</c:v>
                </c:pt>
                <c:pt idx="107">
                  <c:v>0.9387053288822926</c:v>
                </c:pt>
                <c:pt idx="108">
                  <c:v>-1.4044658154830358</c:v>
                </c:pt>
                <c:pt idx="110">
                  <c:v>-1.2372057232979614</c:v>
                </c:pt>
                <c:pt idx="111">
                  <c:v>-0.13224514861009595</c:v>
                </c:pt>
                <c:pt idx="116">
                  <c:v>-0.21938008651706298</c:v>
                </c:pt>
                <c:pt idx="118">
                  <c:v>-0.4800761553893693</c:v>
                </c:pt>
                <c:pt idx="119">
                  <c:v>0.20145878835639053</c:v>
                </c:pt>
                <c:pt idx="120">
                  <c:v>-0.5434123200316634</c:v>
                </c:pt>
                <c:pt idx="122">
                  <c:v>-0.1222750602401419</c:v>
                </c:pt>
                <c:pt idx="123">
                  <c:v>-2.5113991804192324</c:v>
                </c:pt>
                <c:pt idx="124">
                  <c:v>0.7170497004266707</c:v>
                </c:pt>
                <c:pt idx="126">
                  <c:v>-0.2563321068098361</c:v>
                </c:pt>
                <c:pt idx="127">
                  <c:v>-0.9775481094925453</c:v>
                </c:pt>
                <c:pt idx="128">
                  <c:v>-0.07878599549515286</c:v>
                </c:pt>
                <c:pt idx="129">
                  <c:v>-2.3960079695100944</c:v>
                </c:pt>
                <c:pt idx="133">
                  <c:v>1.664405418408947</c:v>
                </c:pt>
                <c:pt idx="136">
                  <c:v>3.494397676637078</c:v>
                </c:pt>
                <c:pt idx="142">
                  <c:v>2.110933351796831</c:v>
                </c:pt>
                <c:pt idx="144">
                  <c:v>-2.0471242758280113</c:v>
                </c:pt>
                <c:pt idx="152">
                  <c:v>-3.471007715763733</c:v>
                </c:pt>
                <c:pt idx="181">
                  <c:v>4.076424656495547</c:v>
                </c:pt>
                <c:pt idx="186">
                  <c:v>3.8328488139488144</c:v>
                </c:pt>
                <c:pt idx="187">
                  <c:v>2.017192807767046</c:v>
                </c:pt>
                <c:pt idx="190">
                  <c:v>1.0329418228190974</c:v>
                </c:pt>
                <c:pt idx="192">
                  <c:v>-1.056001493199787</c:v>
                </c:pt>
                <c:pt idx="198">
                  <c:v>2.023598393629699</c:v>
                </c:pt>
              </c:numCache>
            </c:numRef>
          </c:yVal>
          <c:smooth val="0"/>
        </c:ser>
        <c:axId val="54232921"/>
        <c:axId val="18334242"/>
      </c:scatterChart>
      <c:valAx>
        <c:axId val="542329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Arial"/>
                    <a:ea typeface="Arial"/>
                    <a:cs typeface="Arial"/>
                  </a:rPr>
                  <a:t>UT (hr)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334242"/>
        <c:crosses val="autoZero"/>
        <c:crossBetween val="midCat"/>
        <c:dispUnits/>
      </c:valAx>
      <c:valAx>
        <c:axId val="183342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Arial"/>
                    <a:ea typeface="Arial"/>
                    <a:cs typeface="Arial"/>
                  </a:rPr>
                  <a:t>residual FAZO (")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23292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'pointing_2008may_sharp.txt'!$C$25:$C$39</c:f>
              <c:numCache/>
            </c:numRef>
          </c:xVal>
          <c:yVal>
            <c:numRef>
              <c:f>'pointing_2008may_sharp.txt'!$P$25:$P$39</c:f>
              <c:numCache/>
            </c:numRef>
          </c:yVal>
          <c:smooth val="0"/>
        </c:ser>
        <c:axId val="30790451"/>
        <c:axId val="8678604"/>
      </c:scatterChart>
      <c:valAx>
        <c:axId val="307904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UT (hr)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678604"/>
        <c:crosses val="autoZero"/>
        <c:crossBetween val="midCat"/>
        <c:dispUnits/>
      </c:valAx>
      <c:valAx>
        <c:axId val="86786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residual FZAO (")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079045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'pointing_2008may_sharp.txt'!$K$25:$K$38</c:f>
              <c:numCache/>
            </c:numRef>
          </c:xVal>
          <c:yVal>
            <c:numRef>
              <c:f>'pointing_2008may_sharp.txt'!$P$25:$P$38</c:f>
              <c:numCache/>
            </c:numRef>
          </c:yVal>
          <c:smooth val="0"/>
        </c:ser>
        <c:axId val="10998573"/>
        <c:axId val="31878294"/>
      </c:scatterChart>
      <c:valAx>
        <c:axId val="109985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humidity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878294"/>
        <c:crosses val="autoZero"/>
        <c:crossBetween val="midCat"/>
        <c:dispUnits/>
      </c:valAx>
      <c:valAx>
        <c:axId val="318782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residual FZAO (")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99857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'pointing_2008may_sharp.txt'!$L$25:$L$39</c:f>
              <c:numCache/>
            </c:numRef>
          </c:xVal>
          <c:yVal>
            <c:numRef>
              <c:f>'pointing_2008may_sharp.txt'!$P$25:$P$39</c:f>
              <c:numCache/>
            </c:numRef>
          </c:yVal>
          <c:smooth val="0"/>
        </c:ser>
        <c:axId val="18469191"/>
        <c:axId val="32004992"/>
      </c:scatterChart>
      <c:valAx>
        <c:axId val="184691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tau225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004992"/>
        <c:crosses val="autoZero"/>
        <c:crossBetween val="midCat"/>
        <c:dispUnits/>
      </c:valAx>
      <c:valAx>
        <c:axId val="320049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residual FZAO (")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46919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'pointing_2008may_sharp.txt'!$C$25:$C$63</c:f>
              <c:numCache/>
            </c:numRef>
          </c:xVal>
          <c:yVal>
            <c:numRef>
              <c:f>'pointing_2008may_sharp.txt'!$M$25:$M$63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'pointing_2008may_sharp.txt'!$C$25:$C$63</c:f>
              <c:numCache/>
            </c:numRef>
          </c:xVal>
          <c:yVal>
            <c:numRef>
              <c:f>'pointing_2008may_sharp.txt'!$F$25:$F$63</c:f>
              <c:numCache/>
            </c:numRef>
          </c:yVal>
          <c:smooth val="0"/>
        </c:ser>
        <c:axId val="19609473"/>
        <c:axId val="42267530"/>
      </c:scatterChart>
      <c:valAx>
        <c:axId val="196094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UT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267530"/>
        <c:crosses val="autoZero"/>
        <c:crossBetween val="midCat"/>
        <c:dispUnits/>
      </c:valAx>
      <c:valAx>
        <c:axId val="422675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FAZO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609473"/>
        <c:crosses val="autoZero"/>
        <c:crossBetween val="midCat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'pointing_2008may_sharp.txt'!$C$25:$C$63</c:f>
              <c:numCache/>
            </c:numRef>
          </c:xVal>
          <c:yVal>
            <c:numRef>
              <c:f>'pointing_2008may_sharp.txt'!$N$25:$N$63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'pointing_2008may_sharp.txt'!$C$25:$C$63</c:f>
              <c:numCache/>
            </c:numRef>
          </c:xVal>
          <c:yVal>
            <c:numRef>
              <c:f>'pointing_2008may_sharp.txt'!$G$25:$G$63</c:f>
              <c:numCache/>
            </c:numRef>
          </c:yVal>
          <c:smooth val="0"/>
        </c:ser>
        <c:axId val="44863451"/>
        <c:axId val="1117876"/>
      </c:scatterChart>
      <c:valAx>
        <c:axId val="448634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UT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17876"/>
        <c:crosses val="autoZero"/>
        <c:crossBetween val="midCat"/>
        <c:dispUnits/>
      </c:valAx>
      <c:valAx>
        <c:axId val="11178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FZAO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863451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sheet3!#REF!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sheet3!#REF!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10060885"/>
        <c:axId val="23439102"/>
      </c:scatterChart>
      <c:valAx>
        <c:axId val="100608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Arial"/>
                    <a:ea typeface="Arial"/>
                    <a:cs typeface="Arial"/>
                  </a:rPr>
                  <a:t>Y_POS /OFFSET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439102"/>
        <c:crosses val="autoZero"/>
        <c:crossBetween val="midCat"/>
        <c:dispUnits/>
      </c:valAx>
      <c:valAx>
        <c:axId val="234391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Arial"/>
                    <a:ea typeface="Arial"/>
                    <a:cs typeface="Arial"/>
                  </a:rPr>
                  <a:t>residual FZAO (")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06088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sheet3!#REF!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sheet3!#REF!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9625327"/>
        <c:axId val="19519080"/>
      </c:scatterChart>
      <c:valAx>
        <c:axId val="96253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Arial"/>
                    <a:ea typeface="Arial"/>
                    <a:cs typeface="Arial"/>
                  </a:rPr>
                  <a:t>azimuth (degrees)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519080"/>
        <c:crosses val="autoZero"/>
        <c:crossBetween val="midCat"/>
        <c:dispUnits/>
        <c:majorUnit val="90"/>
        <c:minorUnit val="30"/>
      </c:valAx>
      <c:valAx>
        <c:axId val="195190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Arial"/>
                    <a:ea typeface="Arial"/>
                    <a:cs typeface="Arial"/>
                  </a:rPr>
                  <a:t>residual FZAO (")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62532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sheet3!#REF!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sheet3!#REF!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41453993"/>
        <c:axId val="37541618"/>
      </c:scatterChart>
      <c:valAx>
        <c:axId val="414539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Arial"/>
                    <a:ea typeface="Arial"/>
                    <a:cs typeface="Arial"/>
                  </a:rPr>
                  <a:t>zenith angle (degrees)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541618"/>
        <c:crosses val="autoZero"/>
        <c:crossBetween val="midCat"/>
        <c:dispUnits/>
      </c:valAx>
      <c:valAx>
        <c:axId val="375416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Arial"/>
                    <a:ea typeface="Arial"/>
                    <a:cs typeface="Arial"/>
                  </a:rPr>
                  <a:t>residual FZAO (")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145399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'pointing_2008may_sharp.txt'!$J$25:$J$39</c:f>
              <c:numCache/>
            </c:numRef>
          </c:xVal>
          <c:yVal>
            <c:numRef>
              <c:f>'pointing_2008may_sharp.txt'!$O$25:$O$39</c:f>
              <c:numCache/>
            </c:numRef>
          </c:yVal>
          <c:smooth val="0"/>
        </c:ser>
        <c:axId val="6468687"/>
        <c:axId val="58218184"/>
      </c:scatterChart>
      <c:valAx>
        <c:axId val="6468687"/>
        <c:scaling>
          <c:orientation val="minMax"/>
          <c:max val="2"/>
          <c:min val="-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218184"/>
        <c:crosses val="autoZero"/>
        <c:crossBetween val="midCat"/>
        <c:dispUnits/>
      </c:valAx>
      <c:valAx>
        <c:axId val="582181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residual FAZO (")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46868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sheet3!$B$167:$B$531</c:f>
              <c:numCache/>
            </c:numRef>
          </c:xVal>
          <c:yVal>
            <c:numRef>
              <c:f>sheet3!$O$33:$O$536</c:f>
              <c:numCache/>
            </c:numRef>
          </c:yVal>
          <c:smooth val="0"/>
        </c:ser>
        <c:axId val="2330243"/>
        <c:axId val="20972188"/>
      </c:scatterChart>
      <c:valAx>
        <c:axId val="23302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Arial"/>
                    <a:ea typeface="Arial"/>
                    <a:cs typeface="Arial"/>
                  </a:rPr>
                  <a:t>scan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972188"/>
        <c:crosses val="autoZero"/>
        <c:crossBetween val="midCat"/>
        <c:dispUnits/>
      </c:valAx>
      <c:valAx>
        <c:axId val="209721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Arial"/>
                    <a:ea typeface="Arial"/>
                    <a:cs typeface="Arial"/>
                  </a:rPr>
                  <a:t>residual FAZO (")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33024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sheet3!$C$167:$C$536</c:f>
              <c:numCache/>
            </c:numRef>
          </c:xVal>
          <c:yVal>
            <c:numRef>
              <c:f>sheet3!$O$33:$O$536</c:f>
              <c:numCache/>
            </c:numRef>
          </c:yVal>
          <c:smooth val="0"/>
        </c:ser>
        <c:axId val="54531965"/>
        <c:axId val="21025638"/>
      </c:scatterChart>
      <c:valAx>
        <c:axId val="545319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Arial"/>
                    <a:ea typeface="Arial"/>
                    <a:cs typeface="Arial"/>
                  </a:rPr>
                  <a:t>UT (hr)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025638"/>
        <c:crosses val="autoZero"/>
        <c:crossBetween val="midCat"/>
        <c:dispUnits/>
      </c:valAx>
      <c:valAx>
        <c:axId val="210256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Arial"/>
                    <a:ea typeface="Arial"/>
                    <a:cs typeface="Arial"/>
                  </a:rPr>
                  <a:t>residual FAZO (")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53196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'pointing_2008may_sharp.txt'!$D$25:$D$39</c:f>
              <c:numCache/>
            </c:numRef>
          </c:xVal>
          <c:yVal>
            <c:numRef>
              <c:f>'pointing_2008may_sharp.txt'!$O$25:$O$39</c:f>
              <c:numCache/>
            </c:numRef>
          </c:yVal>
          <c:smooth val="0"/>
        </c:ser>
        <c:axId val="54201609"/>
        <c:axId val="18052434"/>
      </c:scatterChart>
      <c:valAx>
        <c:axId val="542016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azimuth (degrees)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052434"/>
        <c:crosses val="autoZero"/>
        <c:crossBetween val="midCat"/>
        <c:dispUnits/>
        <c:majorUnit val="90"/>
        <c:minorUnit val="30"/>
      </c:valAx>
      <c:valAx>
        <c:axId val="180524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residual FAZO (")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20160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'pointing_2008may_sharp.txt'!$E$25:$E$39</c:f>
              <c:numCache/>
            </c:numRef>
          </c:xVal>
          <c:yVal>
            <c:numRef>
              <c:f>'pointing_2008may_sharp.txt'!$O$25:$O$39</c:f>
              <c:numCache/>
            </c:numRef>
          </c:yVal>
          <c:smooth val="0"/>
        </c:ser>
        <c:axId val="28254179"/>
        <c:axId val="52961020"/>
      </c:scatterChart>
      <c:valAx>
        <c:axId val="282541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zenith angle (degrees)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961020"/>
        <c:crosses val="autoZero"/>
        <c:crossBetween val="midCat"/>
        <c:dispUnits/>
      </c:valAx>
      <c:valAx>
        <c:axId val="529610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residual FAZO (")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25417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'pointing_2008may_sharp.txt'!$I$25:$I$39</c:f>
              <c:numCache/>
            </c:numRef>
          </c:xVal>
          <c:yVal>
            <c:numRef>
              <c:f>'pointing_2008may_sharp.txt'!$P$25:$P$39</c:f>
              <c:numCache/>
            </c:numRef>
          </c:yVal>
          <c:smooth val="0"/>
        </c:ser>
        <c:axId val="6887133"/>
        <c:axId val="61984198"/>
      </c:scatterChart>
      <c:valAx>
        <c:axId val="68871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Y_POS /OFFSET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984198"/>
        <c:crosses val="autoZero"/>
        <c:crossBetween val="midCat"/>
        <c:dispUnits/>
      </c:valAx>
      <c:valAx>
        <c:axId val="619841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residual FZAO (")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88713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'pointing_2008may_sharp.txt'!$J$25:$J$39</c:f>
              <c:numCache/>
            </c:numRef>
          </c:xVal>
          <c:yVal>
            <c:numRef>
              <c:f>'pointing_2008may_sharp.txt'!$P$25:$P$39</c:f>
              <c:numCache/>
            </c:numRef>
          </c:yVal>
          <c:smooth val="0"/>
        </c:ser>
        <c:axId val="20986871"/>
        <c:axId val="54664112"/>
      </c:scatterChart>
      <c:valAx>
        <c:axId val="209868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664112"/>
        <c:crosses val="autoZero"/>
        <c:crossBetween val="midCat"/>
        <c:dispUnits/>
      </c:valAx>
      <c:valAx>
        <c:axId val="546641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residual FZAO (")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98687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'pointing_2008may_sharp.txt'!$D$25:$D$39</c:f>
              <c:numCache/>
            </c:numRef>
          </c:xVal>
          <c:yVal>
            <c:numRef>
              <c:f>'pointing_2008may_sharp.txt'!$P$25:$P$39</c:f>
              <c:numCache/>
            </c:numRef>
          </c:yVal>
          <c:smooth val="0"/>
        </c:ser>
        <c:axId val="22214961"/>
        <c:axId val="65716922"/>
      </c:scatterChart>
      <c:valAx>
        <c:axId val="222149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azimuth (degrees)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716922"/>
        <c:crosses val="autoZero"/>
        <c:crossBetween val="midCat"/>
        <c:dispUnits/>
        <c:majorUnit val="90"/>
        <c:minorUnit val="30"/>
      </c:valAx>
      <c:valAx>
        <c:axId val="657169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residual FZAO (")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21496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'pointing_2008may_sharp.txt'!$E$25:$E$39</c:f>
              <c:numCache/>
            </c:numRef>
          </c:xVal>
          <c:yVal>
            <c:numRef>
              <c:f>'pointing_2008may_sharp.txt'!$P$25:$P$39</c:f>
              <c:numCache/>
            </c:numRef>
          </c:yVal>
          <c:smooth val="0"/>
        </c:ser>
        <c:axId val="54581387"/>
        <c:axId val="21470436"/>
      </c:scatterChart>
      <c:valAx>
        <c:axId val="545813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zenith angle (degrees)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470436"/>
        <c:crosses val="autoZero"/>
        <c:crossBetween val="midCat"/>
        <c:dispUnits/>
      </c:valAx>
      <c:valAx>
        <c:axId val="214704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residual FZAO (")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58138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'pointing_2008may_sharp.txt'!$B$25:$B$39</c:f>
              <c:numCache/>
            </c:numRef>
          </c:xVal>
          <c:yVal>
            <c:numRef>
              <c:f>'pointing_2008may_sharp.txt'!$P$25:$P$39</c:f>
              <c:numCache/>
            </c:numRef>
          </c:yVal>
          <c:smooth val="0"/>
        </c:ser>
        <c:axId val="59016197"/>
        <c:axId val="61383726"/>
      </c:scatterChart>
      <c:valAx>
        <c:axId val="590161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scan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383726"/>
        <c:crosses val="autoZero"/>
        <c:crossBetween val="midCat"/>
        <c:dispUnits/>
      </c:valAx>
      <c:valAx>
        <c:axId val="613837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residual FZAO (")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01619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Relationship Id="rId4" Type="http://schemas.openxmlformats.org/officeDocument/2006/relationships/chart" Target="/xl/charts/chart20.xml" /><Relationship Id="rId5" Type="http://schemas.openxmlformats.org/officeDocument/2006/relationships/chart" Target="/xl/charts/chart2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104775</xdr:colOff>
      <xdr:row>18</xdr:row>
      <xdr:rowOff>47625</xdr:rowOff>
    </xdr:from>
    <xdr:to>
      <xdr:col>24</xdr:col>
      <xdr:colOff>466725</xdr:colOff>
      <xdr:row>37</xdr:row>
      <xdr:rowOff>0</xdr:rowOff>
    </xdr:to>
    <xdr:graphicFrame>
      <xdr:nvGraphicFramePr>
        <xdr:cNvPr id="1" name="Shape 1"/>
        <xdr:cNvGraphicFramePr/>
      </xdr:nvGraphicFramePr>
      <xdr:xfrm>
        <a:off x="13439775" y="2867025"/>
        <a:ext cx="4629150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104775</xdr:colOff>
      <xdr:row>38</xdr:row>
      <xdr:rowOff>0</xdr:rowOff>
    </xdr:from>
    <xdr:to>
      <xdr:col>24</xdr:col>
      <xdr:colOff>381000</xdr:colOff>
      <xdr:row>62</xdr:row>
      <xdr:rowOff>66675</xdr:rowOff>
    </xdr:to>
    <xdr:graphicFrame>
      <xdr:nvGraphicFramePr>
        <xdr:cNvPr id="2" name="Shape 2"/>
        <xdr:cNvGraphicFramePr/>
      </xdr:nvGraphicFramePr>
      <xdr:xfrm flipV="1">
        <a:off x="13439775" y="5867400"/>
        <a:ext cx="4543425" cy="3724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25</xdr:col>
      <xdr:colOff>47625</xdr:colOff>
      <xdr:row>18</xdr:row>
      <xdr:rowOff>47625</xdr:rowOff>
    </xdr:from>
    <xdr:to>
      <xdr:col>32</xdr:col>
      <xdr:colOff>428625</xdr:colOff>
      <xdr:row>37</xdr:row>
      <xdr:rowOff>0</xdr:rowOff>
    </xdr:to>
    <xdr:graphicFrame>
      <xdr:nvGraphicFramePr>
        <xdr:cNvPr id="3" name="Shape 3"/>
        <xdr:cNvGraphicFramePr/>
      </xdr:nvGraphicFramePr>
      <xdr:xfrm>
        <a:off x="18259425" y="2867025"/>
        <a:ext cx="4648200" cy="2847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24</xdr:col>
      <xdr:colOff>600075</xdr:colOff>
      <xdr:row>37</xdr:row>
      <xdr:rowOff>28575</xdr:rowOff>
    </xdr:from>
    <xdr:to>
      <xdr:col>32</xdr:col>
      <xdr:colOff>447675</xdr:colOff>
      <xdr:row>62</xdr:row>
      <xdr:rowOff>104775</xdr:rowOff>
    </xdr:to>
    <xdr:graphicFrame>
      <xdr:nvGraphicFramePr>
        <xdr:cNvPr id="4" name="Shape 4"/>
        <xdr:cNvGraphicFramePr/>
      </xdr:nvGraphicFramePr>
      <xdr:xfrm>
        <a:off x="18202275" y="5743575"/>
        <a:ext cx="4724400" cy="3886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16</xdr:col>
      <xdr:colOff>581025</xdr:colOff>
      <xdr:row>64</xdr:row>
      <xdr:rowOff>123825</xdr:rowOff>
    </xdr:from>
    <xdr:to>
      <xdr:col>24</xdr:col>
      <xdr:colOff>342900</xdr:colOff>
      <xdr:row>84</xdr:row>
      <xdr:rowOff>85725</xdr:rowOff>
    </xdr:to>
    <xdr:graphicFrame>
      <xdr:nvGraphicFramePr>
        <xdr:cNvPr id="5" name="Shape 5"/>
        <xdr:cNvGraphicFramePr/>
      </xdr:nvGraphicFramePr>
      <xdr:xfrm>
        <a:off x="13306425" y="9953625"/>
        <a:ext cx="4638675" cy="30099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32</xdr:col>
      <xdr:colOff>552450</xdr:colOff>
      <xdr:row>82</xdr:row>
      <xdr:rowOff>66675</xdr:rowOff>
    </xdr:from>
    <xdr:to>
      <xdr:col>40</xdr:col>
      <xdr:colOff>333375</xdr:colOff>
      <xdr:row>102</xdr:row>
      <xdr:rowOff>28575</xdr:rowOff>
    </xdr:to>
    <xdr:graphicFrame>
      <xdr:nvGraphicFramePr>
        <xdr:cNvPr id="6" name="Shape 6"/>
        <xdr:cNvGraphicFramePr/>
      </xdr:nvGraphicFramePr>
      <xdr:xfrm>
        <a:off x="23031450" y="12639675"/>
        <a:ext cx="4657725" cy="30099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24</xdr:col>
      <xdr:colOff>523875</xdr:colOff>
      <xdr:row>64</xdr:row>
      <xdr:rowOff>114300</xdr:rowOff>
    </xdr:from>
    <xdr:to>
      <xdr:col>32</xdr:col>
      <xdr:colOff>295275</xdr:colOff>
      <xdr:row>84</xdr:row>
      <xdr:rowOff>85725</xdr:rowOff>
    </xdr:to>
    <xdr:graphicFrame>
      <xdr:nvGraphicFramePr>
        <xdr:cNvPr id="7" name="Shape 7"/>
        <xdr:cNvGraphicFramePr/>
      </xdr:nvGraphicFramePr>
      <xdr:xfrm>
        <a:off x="18126075" y="9944100"/>
        <a:ext cx="4648200" cy="30194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33</xdr:col>
      <xdr:colOff>57150</xdr:colOff>
      <xdr:row>59</xdr:row>
      <xdr:rowOff>142875</xdr:rowOff>
    </xdr:from>
    <xdr:to>
      <xdr:col>40</xdr:col>
      <xdr:colOff>457200</xdr:colOff>
      <xdr:row>79</xdr:row>
      <xdr:rowOff>85725</xdr:rowOff>
    </xdr:to>
    <xdr:graphicFrame>
      <xdr:nvGraphicFramePr>
        <xdr:cNvPr id="8" name="Shape 8"/>
        <xdr:cNvGraphicFramePr/>
      </xdr:nvGraphicFramePr>
      <xdr:xfrm>
        <a:off x="23145750" y="9210675"/>
        <a:ext cx="4667250" cy="29908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17</xdr:col>
      <xdr:colOff>0</xdr:colOff>
      <xdr:row>85</xdr:row>
      <xdr:rowOff>104775</xdr:rowOff>
    </xdr:from>
    <xdr:to>
      <xdr:col>24</xdr:col>
      <xdr:colOff>400050</xdr:colOff>
      <xdr:row>105</xdr:row>
      <xdr:rowOff>76200</xdr:rowOff>
    </xdr:to>
    <xdr:graphicFrame>
      <xdr:nvGraphicFramePr>
        <xdr:cNvPr id="9" name="Shape 9"/>
        <xdr:cNvGraphicFramePr/>
      </xdr:nvGraphicFramePr>
      <xdr:xfrm>
        <a:off x="13335000" y="13134975"/>
        <a:ext cx="4667250" cy="30194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17</xdr:col>
      <xdr:colOff>114300</xdr:colOff>
      <xdr:row>38</xdr:row>
      <xdr:rowOff>0</xdr:rowOff>
    </xdr:from>
    <xdr:to>
      <xdr:col>24</xdr:col>
      <xdr:colOff>476250</xdr:colOff>
      <xdr:row>38</xdr:row>
      <xdr:rowOff>0</xdr:rowOff>
    </xdr:to>
    <xdr:graphicFrame>
      <xdr:nvGraphicFramePr>
        <xdr:cNvPr id="10" name="Shape 10"/>
        <xdr:cNvGraphicFramePr/>
      </xdr:nvGraphicFramePr>
      <xdr:xfrm>
        <a:off x="13449300" y="5867400"/>
        <a:ext cx="462915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25</xdr:col>
      <xdr:colOff>57150</xdr:colOff>
      <xdr:row>38</xdr:row>
      <xdr:rowOff>0</xdr:rowOff>
    </xdr:from>
    <xdr:to>
      <xdr:col>32</xdr:col>
      <xdr:colOff>428625</xdr:colOff>
      <xdr:row>38</xdr:row>
      <xdr:rowOff>0</xdr:rowOff>
    </xdr:to>
    <xdr:graphicFrame>
      <xdr:nvGraphicFramePr>
        <xdr:cNvPr id="11" name="Shape 11"/>
        <xdr:cNvGraphicFramePr/>
      </xdr:nvGraphicFramePr>
      <xdr:xfrm>
        <a:off x="18268950" y="5867400"/>
        <a:ext cx="46386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25</xdr:col>
      <xdr:colOff>66675</xdr:colOff>
      <xdr:row>84</xdr:row>
      <xdr:rowOff>104775</xdr:rowOff>
    </xdr:from>
    <xdr:to>
      <xdr:col>32</xdr:col>
      <xdr:colOff>447675</xdr:colOff>
      <xdr:row>102</xdr:row>
      <xdr:rowOff>85725</xdr:rowOff>
    </xdr:to>
    <xdr:graphicFrame>
      <xdr:nvGraphicFramePr>
        <xdr:cNvPr id="12" name="Shape 12"/>
        <xdr:cNvGraphicFramePr/>
      </xdr:nvGraphicFramePr>
      <xdr:xfrm>
        <a:off x="18278475" y="12982575"/>
        <a:ext cx="4648200" cy="27241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17</xdr:col>
      <xdr:colOff>19050</xdr:colOff>
      <xdr:row>106</xdr:row>
      <xdr:rowOff>104775</xdr:rowOff>
    </xdr:from>
    <xdr:to>
      <xdr:col>24</xdr:col>
      <xdr:colOff>409575</xdr:colOff>
      <xdr:row>126</xdr:row>
      <xdr:rowOff>76200</xdr:rowOff>
    </xdr:to>
    <xdr:graphicFrame>
      <xdr:nvGraphicFramePr>
        <xdr:cNvPr id="13" name="Shape 13"/>
        <xdr:cNvGraphicFramePr/>
      </xdr:nvGraphicFramePr>
      <xdr:xfrm>
        <a:off x="13354050" y="16335375"/>
        <a:ext cx="4657725" cy="301942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25</xdr:col>
      <xdr:colOff>361950</xdr:colOff>
      <xdr:row>103</xdr:row>
      <xdr:rowOff>0</xdr:rowOff>
    </xdr:from>
    <xdr:to>
      <xdr:col>33</xdr:col>
      <xdr:colOff>123825</xdr:colOff>
      <xdr:row>125</xdr:row>
      <xdr:rowOff>38100</xdr:rowOff>
    </xdr:to>
    <xdr:graphicFrame>
      <xdr:nvGraphicFramePr>
        <xdr:cNvPr id="14" name="Shape 14"/>
        <xdr:cNvGraphicFramePr/>
      </xdr:nvGraphicFramePr>
      <xdr:xfrm>
        <a:off x="18573750" y="15773400"/>
        <a:ext cx="4638675" cy="33909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17</xdr:col>
      <xdr:colOff>9525</xdr:colOff>
      <xdr:row>127</xdr:row>
      <xdr:rowOff>142875</xdr:rowOff>
    </xdr:from>
    <xdr:to>
      <xdr:col>24</xdr:col>
      <xdr:colOff>552450</xdr:colOff>
      <xdr:row>154</xdr:row>
      <xdr:rowOff>76200</xdr:rowOff>
    </xdr:to>
    <xdr:graphicFrame>
      <xdr:nvGraphicFramePr>
        <xdr:cNvPr id="15" name="Shape 15"/>
        <xdr:cNvGraphicFramePr/>
      </xdr:nvGraphicFramePr>
      <xdr:xfrm>
        <a:off x="13344525" y="19573875"/>
        <a:ext cx="4810125" cy="40481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25</xdr:col>
      <xdr:colOff>314325</xdr:colOff>
      <xdr:row>127</xdr:row>
      <xdr:rowOff>0</xdr:rowOff>
    </xdr:from>
    <xdr:to>
      <xdr:col>33</xdr:col>
      <xdr:colOff>390525</xdr:colOff>
      <xdr:row>154</xdr:row>
      <xdr:rowOff>9525</xdr:rowOff>
    </xdr:to>
    <xdr:graphicFrame>
      <xdr:nvGraphicFramePr>
        <xdr:cNvPr id="16" name="Shape 16"/>
        <xdr:cNvGraphicFramePr/>
      </xdr:nvGraphicFramePr>
      <xdr:xfrm>
        <a:off x="18526125" y="19431000"/>
        <a:ext cx="4953000" cy="412432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447675</xdr:colOff>
      <xdr:row>47</xdr:row>
      <xdr:rowOff>0</xdr:rowOff>
    </xdr:from>
    <xdr:to>
      <xdr:col>24</xdr:col>
      <xdr:colOff>342900</xdr:colOff>
      <xdr:row>47</xdr:row>
      <xdr:rowOff>0</xdr:rowOff>
    </xdr:to>
    <xdr:graphicFrame>
      <xdr:nvGraphicFramePr>
        <xdr:cNvPr id="1" name="Chart 5"/>
        <xdr:cNvGraphicFramePr/>
      </xdr:nvGraphicFramePr>
      <xdr:xfrm>
        <a:off x="8696325" y="7162800"/>
        <a:ext cx="39624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24</xdr:col>
      <xdr:colOff>523875</xdr:colOff>
      <xdr:row>47</xdr:row>
      <xdr:rowOff>0</xdr:rowOff>
    </xdr:from>
    <xdr:to>
      <xdr:col>32</xdr:col>
      <xdr:colOff>295275</xdr:colOff>
      <xdr:row>47</xdr:row>
      <xdr:rowOff>0</xdr:rowOff>
    </xdr:to>
    <xdr:graphicFrame>
      <xdr:nvGraphicFramePr>
        <xdr:cNvPr id="2" name="Chart 7"/>
        <xdr:cNvGraphicFramePr/>
      </xdr:nvGraphicFramePr>
      <xdr:xfrm>
        <a:off x="12839700" y="7162800"/>
        <a:ext cx="46482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33</xdr:col>
      <xdr:colOff>57150</xdr:colOff>
      <xdr:row>47</xdr:row>
      <xdr:rowOff>0</xdr:rowOff>
    </xdr:from>
    <xdr:to>
      <xdr:col>40</xdr:col>
      <xdr:colOff>457200</xdr:colOff>
      <xdr:row>47</xdr:row>
      <xdr:rowOff>0</xdr:rowOff>
    </xdr:to>
    <xdr:graphicFrame>
      <xdr:nvGraphicFramePr>
        <xdr:cNvPr id="3" name="Chart 8"/>
        <xdr:cNvGraphicFramePr/>
      </xdr:nvGraphicFramePr>
      <xdr:xfrm>
        <a:off x="17859375" y="7162800"/>
        <a:ext cx="46672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17</xdr:col>
      <xdr:colOff>114300</xdr:colOff>
      <xdr:row>33</xdr:row>
      <xdr:rowOff>0</xdr:rowOff>
    </xdr:from>
    <xdr:to>
      <xdr:col>24</xdr:col>
      <xdr:colOff>476250</xdr:colOff>
      <xdr:row>33</xdr:row>
      <xdr:rowOff>0</xdr:rowOff>
    </xdr:to>
    <xdr:graphicFrame>
      <xdr:nvGraphicFramePr>
        <xdr:cNvPr id="4" name="Chart 10"/>
        <xdr:cNvGraphicFramePr/>
      </xdr:nvGraphicFramePr>
      <xdr:xfrm>
        <a:off x="8810625" y="5029200"/>
        <a:ext cx="39814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25</xdr:col>
      <xdr:colOff>57150</xdr:colOff>
      <xdr:row>33</xdr:row>
      <xdr:rowOff>0</xdr:rowOff>
    </xdr:from>
    <xdr:to>
      <xdr:col>32</xdr:col>
      <xdr:colOff>428625</xdr:colOff>
      <xdr:row>33</xdr:row>
      <xdr:rowOff>0</xdr:rowOff>
    </xdr:to>
    <xdr:graphicFrame>
      <xdr:nvGraphicFramePr>
        <xdr:cNvPr id="5" name="Chart 11"/>
        <xdr:cNvGraphicFramePr/>
      </xdr:nvGraphicFramePr>
      <xdr:xfrm>
        <a:off x="12982575" y="5029200"/>
        <a:ext cx="46386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54"/>
  <sheetViews>
    <sheetView zoomScale="125" zoomScaleNormal="125" workbookViewId="0" topLeftCell="A1">
      <pane ySplit="21" topLeftCell="BM175" activePane="bottomLeft" state="frozen"/>
      <selection pane="topLeft" activeCell="A1" sqref="A1"/>
      <selection pane="bottomLeft" activeCell="A207" sqref="A207"/>
    </sheetView>
  </sheetViews>
  <sheetFormatPr defaultColWidth="11.421875" defaultRowHeight="12.75"/>
  <cols>
    <col min="1" max="1" width="15.00390625" style="4" customWidth="1"/>
    <col min="2" max="5" width="9.140625" style="4" customWidth="1"/>
    <col min="6" max="7" width="16.7109375" style="4" customWidth="1"/>
    <col min="8" max="8" width="15.8515625" style="4" customWidth="1"/>
    <col min="9" max="9" width="15.421875" style="4" customWidth="1"/>
    <col min="10" max="10" width="12.8515625" style="4" customWidth="1"/>
    <col min="11" max="12" width="10.8515625" style="4" customWidth="1"/>
    <col min="13" max="14" width="9.140625" style="4" customWidth="1"/>
    <col min="15" max="15" width="11.8515625" style="4" customWidth="1"/>
    <col min="16" max="16" width="9.8515625" style="4" bestFit="1" customWidth="1"/>
    <col min="17" max="16384" width="9.140625" style="4" customWidth="1"/>
  </cols>
  <sheetData>
    <row r="1" spans="2:6" ht="12">
      <c r="B1" s="4" t="s">
        <v>83</v>
      </c>
      <c r="F1" s="4" t="s">
        <v>84</v>
      </c>
    </row>
    <row r="2" spans="2:12" ht="12">
      <c r="B2" s="4" t="s">
        <v>82</v>
      </c>
      <c r="C2" s="22">
        <f ca="1">TODAY()</f>
        <v>38462</v>
      </c>
      <c r="F2" s="35"/>
      <c r="L2" s="7"/>
    </row>
    <row r="3" spans="11:16" ht="12">
      <c r="K3" s="7"/>
      <c r="M3" s="3"/>
      <c r="N3" s="3"/>
      <c r="O3" s="3"/>
      <c r="P3" s="3"/>
    </row>
    <row r="4" spans="3:7" ht="12">
      <c r="C4" s="8" t="s">
        <v>35</v>
      </c>
      <c r="F4" s="8" t="s">
        <v>36</v>
      </c>
      <c r="G4" s="8" t="s">
        <v>37</v>
      </c>
    </row>
    <row r="5" spans="3:7" ht="12">
      <c r="C5" s="4">
        <v>10</v>
      </c>
      <c r="E5" s="7"/>
      <c r="F5" s="3">
        <f>-108-13.5</f>
        <v>-121.5</v>
      </c>
      <c r="G5" s="3">
        <f>3.5+89</f>
        <v>92.5</v>
      </c>
    </row>
    <row r="6" spans="5:7" ht="12">
      <c r="E6" s="7"/>
      <c r="F6" s="3"/>
      <c r="G6" s="3"/>
    </row>
    <row r="7" ht="12">
      <c r="E7" s="7"/>
    </row>
    <row r="8" spans="3:16" ht="12">
      <c r="C8" s="8" t="s">
        <v>16</v>
      </c>
      <c r="F8" s="8" t="s">
        <v>29</v>
      </c>
      <c r="G8" s="8" t="s">
        <v>30</v>
      </c>
      <c r="H8" s="8" t="s">
        <v>33</v>
      </c>
      <c r="I8" s="8" t="s">
        <v>34</v>
      </c>
      <c r="J8" s="26" t="s">
        <v>27</v>
      </c>
      <c r="K8" s="8" t="s">
        <v>1</v>
      </c>
      <c r="L8" s="8"/>
      <c r="O8" s="8" t="s">
        <v>18</v>
      </c>
      <c r="P8" s="8" t="s">
        <v>18</v>
      </c>
    </row>
    <row r="9" spans="3:16" ht="12">
      <c r="C9" s="5">
        <v>0.3845251471796492</v>
      </c>
      <c r="F9" s="6">
        <v>4.718364142372311E-05</v>
      </c>
      <c r="G9" s="6">
        <v>-6.987693896873643E-05</v>
      </c>
      <c r="H9" s="4">
        <v>-10.85</v>
      </c>
      <c r="I9" s="4">
        <v>0</v>
      </c>
      <c r="J9" s="5">
        <v>-1.7569771533990515</v>
      </c>
      <c r="K9" s="15">
        <v>-0.21036827632881172</v>
      </c>
      <c r="L9" s="5">
        <v>1.3529546910155674</v>
      </c>
      <c r="M9" s="15">
        <v>0.20006467263481786</v>
      </c>
      <c r="O9" s="3">
        <f>AVERAGE(O25:O39)</f>
        <v>-0.044087159216894635</v>
      </c>
      <c r="P9" s="3">
        <f>AVERAGE(P25:P39)</f>
        <v>0.04033704250303742</v>
      </c>
    </row>
    <row r="10" spans="6:16" ht="12">
      <c r="F10" s="6"/>
      <c r="G10" s="6"/>
      <c r="L10" s="5"/>
      <c r="O10" s="3"/>
      <c r="P10" s="3"/>
    </row>
    <row r="11" spans="3:16" ht="12">
      <c r="C11" s="8" t="s">
        <v>17</v>
      </c>
      <c r="F11" s="8" t="s">
        <v>31</v>
      </c>
      <c r="G11" s="8" t="s">
        <v>32</v>
      </c>
      <c r="H11" s="8" t="s">
        <v>25</v>
      </c>
      <c r="I11" s="8" t="s">
        <v>26</v>
      </c>
      <c r="J11" s="8" t="s">
        <v>28</v>
      </c>
      <c r="K11" s="8" t="s">
        <v>0</v>
      </c>
      <c r="L11" s="8"/>
      <c r="M11" s="8"/>
      <c r="O11" s="8" t="s">
        <v>19</v>
      </c>
      <c r="P11" s="8" t="s">
        <v>19</v>
      </c>
    </row>
    <row r="12" spans="3:16" ht="15">
      <c r="C12" s="5">
        <v>0.4325282666713165</v>
      </c>
      <c r="F12" s="6">
        <v>-1.9263576299114663E-05</v>
      </c>
      <c r="G12" s="6">
        <v>5.3384388060243366E-05</v>
      </c>
      <c r="H12" s="4">
        <v>40</v>
      </c>
      <c r="I12" s="4">
        <v>-40</v>
      </c>
      <c r="J12" s="28">
        <v>0</v>
      </c>
      <c r="K12" s="15">
        <v>0</v>
      </c>
      <c r="L12" s="5">
        <v>-1.866845208297312</v>
      </c>
      <c r="M12" s="15">
        <v>-0.21243999999995886</v>
      </c>
      <c r="O12" s="9">
        <f>STDEV(O25:O39)</f>
        <v>2.547519856464733</v>
      </c>
      <c r="P12" s="9">
        <f>STDEV(P25:P39)</f>
        <v>1.8057857938714459</v>
      </c>
    </row>
    <row r="13" spans="6:16" ht="15">
      <c r="F13" s="6"/>
      <c r="G13" s="6"/>
      <c r="O13" s="9"/>
      <c r="P13" s="16"/>
    </row>
    <row r="14" spans="6:16" ht="12">
      <c r="F14" s="4" t="s">
        <v>40</v>
      </c>
      <c r="G14" s="6" t="s">
        <v>39</v>
      </c>
      <c r="O14" s="16"/>
      <c r="P14" s="16"/>
    </row>
    <row r="15" spans="6:16" ht="12">
      <c r="F15" s="5">
        <v>-2.5217596088997674</v>
      </c>
      <c r="G15" s="5">
        <v>0.7449186357517772</v>
      </c>
      <c r="M15" s="29"/>
      <c r="O15" s="16"/>
      <c r="P15" s="16"/>
    </row>
    <row r="16" ht="12">
      <c r="G16" s="6"/>
    </row>
    <row r="17" spans="2:16" ht="12"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 t="s">
        <v>14</v>
      </c>
      <c r="N17" s="10" t="s">
        <v>14</v>
      </c>
      <c r="O17" s="10" t="s">
        <v>5</v>
      </c>
      <c r="P17" s="10" t="s">
        <v>5</v>
      </c>
    </row>
    <row r="18" spans="1:16" ht="12">
      <c r="A18" s="11" t="s">
        <v>42</v>
      </c>
      <c r="B18" s="10" t="s">
        <v>7</v>
      </c>
      <c r="C18" s="10" t="s">
        <v>6</v>
      </c>
      <c r="D18" s="10" t="s">
        <v>8</v>
      </c>
      <c r="E18" s="10" t="s">
        <v>9</v>
      </c>
      <c r="F18" s="18" t="s">
        <v>10</v>
      </c>
      <c r="G18" s="18" t="s">
        <v>11</v>
      </c>
      <c r="H18" s="10" t="s">
        <v>15</v>
      </c>
      <c r="I18" s="10" t="s">
        <v>13</v>
      </c>
      <c r="J18" s="10" t="s">
        <v>12</v>
      </c>
      <c r="K18" s="10" t="s">
        <v>38</v>
      </c>
      <c r="L18" s="10" t="s">
        <v>3</v>
      </c>
      <c r="M18" s="10" t="s">
        <v>10</v>
      </c>
      <c r="N18" s="10" t="s">
        <v>11</v>
      </c>
      <c r="O18" s="10" t="s">
        <v>10</v>
      </c>
      <c r="P18" s="10" t="s">
        <v>11</v>
      </c>
    </row>
    <row r="19" spans="2:16" ht="12">
      <c r="B19" s="10"/>
      <c r="C19" s="10" t="s">
        <v>20</v>
      </c>
      <c r="D19" s="10" t="s">
        <v>21</v>
      </c>
      <c r="E19" s="10" t="s">
        <v>21</v>
      </c>
      <c r="F19" s="18" t="s">
        <v>22</v>
      </c>
      <c r="G19" s="18" t="s">
        <v>22</v>
      </c>
      <c r="H19" s="10" t="s">
        <v>23</v>
      </c>
      <c r="I19" s="10" t="s">
        <v>23</v>
      </c>
      <c r="J19" s="10" t="s">
        <v>24</v>
      </c>
      <c r="K19" s="10"/>
      <c r="L19" s="10" t="s">
        <v>4</v>
      </c>
      <c r="M19" s="10" t="s">
        <v>22</v>
      </c>
      <c r="N19" s="10" t="s">
        <v>22</v>
      </c>
      <c r="O19" s="10" t="s">
        <v>22</v>
      </c>
      <c r="P19" s="27" t="s">
        <v>22</v>
      </c>
    </row>
    <row r="20" spans="2:16" ht="12">
      <c r="B20" s="10"/>
      <c r="C20" s="10"/>
      <c r="D20" s="7" t="s">
        <v>41</v>
      </c>
      <c r="E20" s="10">
        <v>45</v>
      </c>
      <c r="F20" s="18"/>
      <c r="G20" s="18"/>
      <c r="H20" s="10"/>
      <c r="I20" s="10"/>
      <c r="J20" s="10"/>
      <c r="K20" s="10"/>
      <c r="L20" s="10"/>
      <c r="M20" s="10"/>
      <c r="N20" s="10"/>
      <c r="O20" s="10"/>
      <c r="P20" s="10"/>
    </row>
    <row r="21" spans="2:16" ht="12">
      <c r="B21" s="12" t="s">
        <v>2</v>
      </c>
      <c r="C21" s="15">
        <v>10</v>
      </c>
      <c r="D21" s="10">
        <v>0</v>
      </c>
      <c r="E21" s="10">
        <f>90-E20</f>
        <v>45</v>
      </c>
      <c r="F21" s="3">
        <v>-107</v>
      </c>
      <c r="G21" s="3">
        <v>65</v>
      </c>
      <c r="H21" s="15">
        <v>-10.85</v>
      </c>
      <c r="I21" s="5">
        <v>0</v>
      </c>
      <c r="J21" s="5">
        <v>-1.857</v>
      </c>
      <c r="K21" s="8"/>
      <c r="L21" s="8"/>
      <c r="M21" s="13">
        <f>F$5+F$9*E21*3600+F$12*E21*E21*PI()/180*3600+(H21-H$9)*H$12+J$9*J21+(C21-C$5)*C$9+F$15*COS(D21*PI()/180)</f>
        <v>-115.56629467061279</v>
      </c>
      <c r="N21" s="13">
        <f>G$5+G$9*E21*3600+G$12*E21*E21*PI()/180*3600+(I21-I$9)*I$12+J$12*J21+(C21-C$5)*C$12+G$15*SIN(D21*PI()/180)</f>
        <v>87.9722719415958</v>
      </c>
      <c r="O21" s="3">
        <f>F21-M21</f>
        <v>8.566294670612791</v>
      </c>
      <c r="P21" s="3">
        <f>G21-N21</f>
        <v>-22.972271941595807</v>
      </c>
    </row>
    <row r="22" spans="2:16" ht="12">
      <c r="B22" s="10"/>
      <c r="C22" s="10"/>
      <c r="D22" s="10"/>
      <c r="E22" s="10"/>
      <c r="F22" s="18"/>
      <c r="G22" s="18"/>
      <c r="H22" s="14"/>
      <c r="I22" s="10"/>
      <c r="J22" s="10"/>
      <c r="K22" s="10"/>
      <c r="L22" s="10"/>
      <c r="M22" s="10"/>
      <c r="N22" s="10"/>
      <c r="O22" s="10"/>
      <c r="P22" s="10"/>
    </row>
    <row r="23" spans="1:16" ht="12">
      <c r="A23" s="36" t="s">
        <v>66</v>
      </c>
      <c r="B23" s="37"/>
      <c r="C23" s="15"/>
      <c r="D23" s="3"/>
      <c r="E23" s="3"/>
      <c r="F23" s="3"/>
      <c r="G23" s="3"/>
      <c r="H23" s="15"/>
      <c r="I23" s="5"/>
      <c r="J23" s="15"/>
      <c r="K23" s="10"/>
      <c r="L23" s="15"/>
      <c r="M23" s="3"/>
      <c r="N23" s="3"/>
      <c r="O23" s="3"/>
      <c r="P23" s="3"/>
    </row>
    <row r="24" spans="1:16" ht="12">
      <c r="A24" s="38"/>
      <c r="B24" s="37"/>
      <c r="C24" s="15"/>
      <c r="D24" s="3"/>
      <c r="E24" s="3"/>
      <c r="F24" s="3"/>
      <c r="G24" s="3"/>
      <c r="H24" s="15"/>
      <c r="I24" s="5"/>
      <c r="J24" s="15"/>
      <c r="K24" s="5"/>
      <c r="L24" s="15"/>
      <c r="M24" s="3"/>
      <c r="N24" s="3"/>
      <c r="O24" s="3"/>
      <c r="P24" s="3"/>
    </row>
    <row r="25" spans="1:16" ht="12">
      <c r="A25" s="38" t="str">
        <f>'scratch-point'!F2</f>
        <v>CAL_IRC10216</v>
      </c>
      <c r="B25" s="39">
        <f>'scratch-point'!A2</f>
        <v>43310</v>
      </c>
      <c r="C25" s="2">
        <f>'scratch-point'!E2</f>
        <v>8.636</v>
      </c>
      <c r="D25" s="1">
        <f>'scratch-point'!K2</f>
        <v>271.8</v>
      </c>
      <c r="E25" s="1">
        <f>90-'scratch-point'!L2</f>
        <v>52.1</v>
      </c>
      <c r="F25">
        <v>-115.2</v>
      </c>
      <c r="G25">
        <v>86.6</v>
      </c>
      <c r="H25" s="15">
        <v>-10.85</v>
      </c>
      <c r="I25" s="5">
        <v>0</v>
      </c>
      <c r="J25" s="2">
        <f>'scratch-point'!X2</f>
        <v>0.40418962</v>
      </c>
      <c r="K25" s="15"/>
      <c r="L25" s="2">
        <f>'scratch-point'!M2</f>
        <v>0.008</v>
      </c>
      <c r="M25" s="3">
        <f>F$5+F$9*E25*3600+F$12*E25*E25*PI()/180*3600+(H25-H$9)*H$12+J$9*J25+K$9*J25*J25+(C25-C$5)*C$9+F$15*COS(D25*PI()/180)</f>
        <v>-117.28388863929864</v>
      </c>
      <c r="N25" s="3">
        <f>G$5+G$9*E25*3600+G$12*E25*E25*PI()/180*3600+(I25-I$9)*I$12+J$12*J25+K$12*J25*J25+(C25-C$5)*C$12+G$15*SIN(D25*PI()/180)</f>
        <v>87.16414437940772</v>
      </c>
      <c r="O25" s="3">
        <f>F25-M25</f>
        <v>2.0838886392986353</v>
      </c>
      <c r="P25" s="3">
        <f>G25-N25</f>
        <v>-0.5641443794077219</v>
      </c>
    </row>
    <row r="26" spans="1:16" ht="12">
      <c r="A26" s="38" t="str">
        <f>'scratch-point'!F3</f>
        <v>CAL_16293M2422</v>
      </c>
      <c r="B26" s="39">
        <f>'scratch-point'!A3</f>
        <v>43327</v>
      </c>
      <c r="C26" s="2">
        <f>'scratch-point'!E3</f>
        <v>10.76</v>
      </c>
      <c r="D26" s="1">
        <f>'scratch-point'!K3</f>
        <v>161.6</v>
      </c>
      <c r="E26" s="1">
        <f>90-'scratch-point'!L3</f>
        <v>46.3</v>
      </c>
      <c r="F26">
        <v>-111.7</v>
      </c>
      <c r="G26">
        <v>91.5</v>
      </c>
      <c r="H26" s="15">
        <v>-10.85</v>
      </c>
      <c r="I26" s="5">
        <v>0</v>
      </c>
      <c r="J26" s="2">
        <f>'scratch-point'!X3</f>
        <v>-0.16126318</v>
      </c>
      <c r="K26" s="15"/>
      <c r="L26" s="2">
        <f>'scratch-point'!M3</f>
        <v>0.046</v>
      </c>
      <c r="M26" s="3">
        <f aca="true" t="shared" si="0" ref="M26:M39">F$5+F$9*E26*3600+F$12*E26*E26*PI()/180*3600+(H26-H$9)*H$12+J$9*J26+K$9*J26*J26+(C26-C$5)*C$9+F$15*COS(D26*PI()/180)</f>
        <v>-113.26713932075769</v>
      </c>
      <c r="N26" s="3">
        <f aca="true" t="shared" si="1" ref="N26:N89">G$5+G$9*E26*3600+G$12*E26*E26*PI()/180*3600+(I26-I$9)*I$12+J$12*J26+K$12*J26*J26+(C26-C$5)*C$12+G$15*SIN(D26*PI()/180)</f>
        <v>88.60721694866753</v>
      </c>
      <c r="O26" s="3">
        <f aca="true" t="shared" si="2" ref="O26:O39">F26-M26</f>
        <v>1.5671393207576898</v>
      </c>
      <c r="P26" s="3">
        <f aca="true" t="shared" si="3" ref="P26:P39">G26-N26</f>
        <v>2.892783051332472</v>
      </c>
    </row>
    <row r="27" spans="1:16" ht="12">
      <c r="A27" s="38" t="str">
        <f>'scratch-point'!F4</f>
        <v>CAL_16293M2422</v>
      </c>
      <c r="B27" s="39">
        <f>'scratch-point'!A4</f>
        <v>43341</v>
      </c>
      <c r="C27" s="2">
        <f>'scratch-point'!E4</f>
        <v>12.557</v>
      </c>
      <c r="D27" s="1">
        <f>'scratch-point'!K4</f>
        <v>195.9</v>
      </c>
      <c r="E27" s="1">
        <f>90-'scratch-point'!L4</f>
        <v>45.6</v>
      </c>
      <c r="F27">
        <v>-115.6</v>
      </c>
      <c r="G27">
        <v>90.9</v>
      </c>
      <c r="H27" s="15">
        <v>-10.85</v>
      </c>
      <c r="I27" s="5">
        <v>0</v>
      </c>
      <c r="J27" s="2">
        <f>'scratch-point'!X4</f>
        <v>-0.31436751</v>
      </c>
      <c r="K27" s="15"/>
      <c r="L27" s="2">
        <f>'scratch-point'!M4</f>
        <v>0.046</v>
      </c>
      <c r="M27" s="3">
        <f t="shared" si="0"/>
        <v>-112.3310628048868</v>
      </c>
      <c r="N27" s="3">
        <f t="shared" si="1"/>
        <v>88.90557169172577</v>
      </c>
      <c r="O27" s="3">
        <f t="shared" si="2"/>
        <v>-3.268937195113196</v>
      </c>
      <c r="P27" s="3">
        <f t="shared" si="3"/>
        <v>1.9944283082742373</v>
      </c>
    </row>
    <row r="28" spans="1:16" ht="12">
      <c r="A28" s="38" t="str">
        <f>'scratch-point'!F5</f>
        <v>CRL2688</v>
      </c>
      <c r="B28" s="39">
        <f>'scratch-point'!A5</f>
        <v>43355</v>
      </c>
      <c r="C28" s="2">
        <f>'scratch-point'!E5</f>
        <v>14.358</v>
      </c>
      <c r="D28" s="1">
        <f>'scratch-point'!K5</f>
        <v>49.5</v>
      </c>
      <c r="E28" s="1">
        <f>90-'scratch-point'!L5</f>
        <v>29.4</v>
      </c>
      <c r="F28">
        <v>-114.4</v>
      </c>
      <c r="G28">
        <v>92.1</v>
      </c>
      <c r="H28" s="15">
        <v>-10.85</v>
      </c>
      <c r="I28" s="5">
        <v>0</v>
      </c>
      <c r="J28" s="2">
        <f>'scratch-point'!X5</f>
        <v>-1.6397062</v>
      </c>
      <c r="K28" s="15"/>
      <c r="L28" s="2">
        <f>'scratch-point'!M5</f>
        <v>0.046</v>
      </c>
      <c r="M28" s="3">
        <f t="shared" si="0"/>
        <v>-115.19894425969682</v>
      </c>
      <c r="N28" s="3">
        <f t="shared" si="1"/>
        <v>90.45489444989113</v>
      </c>
      <c r="O28" s="3">
        <f t="shared" si="2"/>
        <v>0.7989442596968104</v>
      </c>
      <c r="P28" s="3">
        <f t="shared" si="3"/>
        <v>1.645105550108866</v>
      </c>
    </row>
    <row r="29" spans="1:16" ht="12">
      <c r="A29" s="38" t="str">
        <f>'scratch-point'!F6</f>
        <v>CAL_CRL2688</v>
      </c>
      <c r="B29" s="39">
        <f>'scratch-point'!A6</f>
        <v>43368</v>
      </c>
      <c r="C29" s="2">
        <f>'scratch-point'!E6</f>
        <v>16.02</v>
      </c>
      <c r="D29" s="1">
        <f>'scratch-point'!K6</f>
        <v>8.3</v>
      </c>
      <c r="E29" s="1">
        <f>90-'scratch-point'!L6</f>
        <v>16.799999999999997</v>
      </c>
      <c r="F29">
        <v>-114.6</v>
      </c>
      <c r="G29">
        <v>92.5</v>
      </c>
      <c r="H29" s="15">
        <v>-10.85</v>
      </c>
      <c r="I29" s="5">
        <v>0</v>
      </c>
      <c r="J29" s="2">
        <f>'scratch-point'!X6</f>
        <v>-1.1212179</v>
      </c>
      <c r="K29" s="15"/>
      <c r="L29" s="2">
        <f>'scratch-point'!M6</f>
        <v>0.049</v>
      </c>
      <c r="M29" s="3">
        <f t="shared" si="0"/>
        <v>-117.46295785100767</v>
      </c>
      <c r="N29" s="3">
        <f t="shared" si="1"/>
        <v>91.93189722604453</v>
      </c>
      <c r="O29" s="3">
        <f t="shared" si="2"/>
        <v>2.8629578510076783</v>
      </c>
      <c r="P29" s="3">
        <f t="shared" si="3"/>
        <v>0.5681027739554736</v>
      </c>
    </row>
    <row r="30" spans="1:16" ht="12">
      <c r="A30" s="38" t="str">
        <f>'scratch-point'!F7</f>
        <v>CALLISTO</v>
      </c>
      <c r="B30" s="39">
        <f>'scratch-point'!A7</f>
        <v>43369</v>
      </c>
      <c r="C30" s="2">
        <f>'scratch-point'!E7</f>
        <v>16.174</v>
      </c>
      <c r="D30" s="1">
        <f>'scratch-point'!K7</f>
        <v>207.2</v>
      </c>
      <c r="E30" s="1">
        <f>90-'scratch-point'!L7</f>
        <v>45.8</v>
      </c>
      <c r="F30">
        <v>-114.4</v>
      </c>
      <c r="G30">
        <v>89.7</v>
      </c>
      <c r="H30" s="15">
        <v>-10.85</v>
      </c>
      <c r="I30" s="5">
        <v>0</v>
      </c>
      <c r="J30" s="2">
        <f>'scratch-point'!X7</f>
        <v>-0.80091992</v>
      </c>
      <c r="K30" s="15"/>
      <c r="L30" s="2">
        <f>'scratch-point'!M7</f>
        <v>0.012</v>
      </c>
      <c r="M30" s="3">
        <f t="shared" si="0"/>
        <v>-110.37006871328904</v>
      </c>
      <c r="N30" s="3">
        <f t="shared" si="1"/>
        <v>90.34460710712113</v>
      </c>
      <c r="O30" s="3">
        <f t="shared" si="2"/>
        <v>-4.029931286710962</v>
      </c>
      <c r="P30" s="3">
        <f t="shared" si="3"/>
        <v>-0.6446071071211321</v>
      </c>
    </row>
    <row r="31" spans="1:16" ht="12">
      <c r="A31" s="38" t="str">
        <f>'scratch-point'!F8</f>
        <v>Mars</v>
      </c>
      <c r="B31" s="39">
        <f>'scratch-point'!A8</f>
        <v>43370</v>
      </c>
      <c r="C31" s="2">
        <f>'scratch-point'!E8</f>
        <v>5.398</v>
      </c>
      <c r="D31" s="1">
        <f>'scratch-point'!K8</f>
        <v>279.6</v>
      </c>
      <c r="E31" s="1">
        <f>90-'scratch-point'!L8</f>
        <v>28.799999999999997</v>
      </c>
      <c r="F31">
        <v>-119.3</v>
      </c>
      <c r="G31">
        <v>87.4</v>
      </c>
      <c r="H31" s="15">
        <v>-10.85</v>
      </c>
      <c r="I31" s="5">
        <v>0</v>
      </c>
      <c r="J31" s="2">
        <f>'scratch-point'!X8</f>
        <v>-1.2236006</v>
      </c>
      <c r="K31" s="15"/>
      <c r="L31" s="2">
        <f>'scratch-point'!M8</f>
        <v>0.046</v>
      </c>
      <c r="M31" s="3">
        <f t="shared" si="0"/>
        <v>-117.96718636493819</v>
      </c>
      <c r="N31" s="3">
        <f t="shared" si="1"/>
        <v>85.31231790964473</v>
      </c>
      <c r="O31" s="3">
        <f t="shared" si="2"/>
        <v>-1.332813635061811</v>
      </c>
      <c r="P31" s="3">
        <f t="shared" si="3"/>
        <v>2.0876820903552726</v>
      </c>
    </row>
    <row r="32" spans="1:16" ht="12">
      <c r="A32" s="38" t="str">
        <f>'scratch-point'!F9</f>
        <v>Mars</v>
      </c>
      <c r="B32" s="39">
        <f>'scratch-point'!A9</f>
        <v>43386</v>
      </c>
      <c r="C32" s="2">
        <f>'scratch-point'!E9</f>
        <v>7.165</v>
      </c>
      <c r="D32" s="1">
        <f>'scratch-point'!K9</f>
        <v>283.1</v>
      </c>
      <c r="E32" s="1">
        <f>90-'scratch-point'!L9</f>
        <v>53.3</v>
      </c>
      <c r="F32">
        <v>-115</v>
      </c>
      <c r="G32">
        <v>84.4</v>
      </c>
      <c r="H32" s="15">
        <v>-10.85</v>
      </c>
      <c r="I32" s="5">
        <v>0</v>
      </c>
      <c r="J32" s="2">
        <f>'scratch-point'!X9</f>
        <v>-2.1046549</v>
      </c>
      <c r="K32" s="15"/>
      <c r="L32" s="2">
        <f>'scratch-point'!M9</f>
        <v>0.052</v>
      </c>
      <c r="M32" s="3">
        <f t="shared" si="0"/>
        <v>-114.78061991348294</v>
      </c>
      <c r="N32" s="3">
        <f t="shared" si="1"/>
        <v>86.6692894159673</v>
      </c>
      <c r="O32" s="3">
        <f t="shared" si="2"/>
        <v>-0.21938008651706298</v>
      </c>
      <c r="P32" s="3">
        <f t="shared" si="3"/>
        <v>-2.269289415967293</v>
      </c>
    </row>
    <row r="33" spans="1:16" ht="12">
      <c r="A33" s="38" t="str">
        <f>'scratch-point'!F10</f>
        <v>Mars</v>
      </c>
      <c r="B33" s="39">
        <f>'scratch-point'!A10</f>
        <v>43399</v>
      </c>
      <c r="C33" s="2">
        <f>'scratch-point'!E10</f>
        <v>8.7</v>
      </c>
      <c r="D33" s="1">
        <f>'scratch-point'!K10</f>
        <v>288.2</v>
      </c>
      <c r="E33" s="1">
        <f>90-'scratch-point'!L10</f>
        <v>74.1</v>
      </c>
      <c r="F33">
        <v>-116.1</v>
      </c>
      <c r="G33">
        <v>92.5</v>
      </c>
      <c r="H33" s="15">
        <v>-10.85</v>
      </c>
      <c r="I33" s="5">
        <v>0</v>
      </c>
      <c r="J33" s="2">
        <f>'scratch-point'!X10</f>
        <v>-2.5949645</v>
      </c>
      <c r="K33" s="15"/>
      <c r="L33" s="2">
        <f>'scratch-point'!M10</f>
        <v>0.037</v>
      </c>
      <c r="M33" s="3">
        <f t="shared" si="0"/>
        <v>-113.7039920304899</v>
      </c>
      <c r="N33" s="3">
        <f t="shared" si="1"/>
        <v>91.00718381166483</v>
      </c>
      <c r="O33" s="3">
        <f t="shared" si="2"/>
        <v>-2.3960079695100944</v>
      </c>
      <c r="P33" s="3">
        <f t="shared" si="3"/>
        <v>1.4928161883351692</v>
      </c>
    </row>
    <row r="34" spans="1:16" ht="12">
      <c r="A34" s="38" t="str">
        <f>'scratch-point'!F11</f>
        <v>CAL_16293M2422</v>
      </c>
      <c r="B34" s="39">
        <f>'scratch-point'!A11</f>
        <v>43403</v>
      </c>
      <c r="C34" s="2">
        <f>'scratch-point'!E11</f>
        <v>9.379</v>
      </c>
      <c r="D34" s="1">
        <f>'scratch-point'!K11</f>
        <v>141.5</v>
      </c>
      <c r="E34" s="1">
        <f>90-'scratch-point'!L11</f>
        <v>55.3</v>
      </c>
      <c r="F34">
        <v>-109.4</v>
      </c>
      <c r="G34">
        <v>88.8</v>
      </c>
      <c r="H34" s="15">
        <v>-10.85</v>
      </c>
      <c r="I34" s="5">
        <v>0</v>
      </c>
      <c r="J34" s="2">
        <f>'scratch-point'!X11</f>
        <v>-2.4052279</v>
      </c>
      <c r="K34" s="15"/>
      <c r="L34" s="2">
        <f>'scratch-point'!M11</f>
        <v>0.042</v>
      </c>
      <c r="M34" s="3">
        <f t="shared" si="0"/>
        <v>-111.06440541840895</v>
      </c>
      <c r="N34" s="3">
        <f t="shared" si="1"/>
        <v>89.04158957431183</v>
      </c>
      <c r="O34" s="3">
        <f t="shared" si="2"/>
        <v>1.664405418408947</v>
      </c>
      <c r="P34" s="3">
        <f t="shared" si="3"/>
        <v>-0.24158957431183126</v>
      </c>
    </row>
    <row r="35" spans="1:16" ht="12">
      <c r="A35" s="38" t="str">
        <f>'scratch-point'!F13</f>
        <v>CAL_CRL2688</v>
      </c>
      <c r="B35" s="39">
        <f>'scratch-point'!A13</f>
        <v>43536</v>
      </c>
      <c r="C35" s="2">
        <f>'scratch-point'!E13</f>
        <v>16.958</v>
      </c>
      <c r="D35" s="1">
        <f>'scratch-point'!K13</f>
        <v>330.6</v>
      </c>
      <c r="E35" s="1">
        <f>90-'scratch-point'!L13</f>
        <v>19.599999999999994</v>
      </c>
      <c r="F35">
        <v>-118.5</v>
      </c>
      <c r="G35">
        <v>92.5</v>
      </c>
      <c r="H35" s="15">
        <v>-10.85</v>
      </c>
      <c r="I35" s="5">
        <v>0</v>
      </c>
      <c r="J35" s="2">
        <f>'scratch-point'!X13</f>
        <v>-1.1202786</v>
      </c>
      <c r="K35" s="15"/>
      <c r="L35" s="2">
        <f>'scratch-point'!M13</f>
        <v>0.044</v>
      </c>
      <c r="M35" s="3">
        <f t="shared" si="0"/>
        <v>-116.45287572417199</v>
      </c>
      <c r="N35" s="3">
        <f t="shared" si="1"/>
        <v>91.50189636018159</v>
      </c>
      <c r="O35" s="3">
        <f t="shared" si="2"/>
        <v>-2.0471242758280113</v>
      </c>
      <c r="P35" s="3">
        <f t="shared" si="3"/>
        <v>0.9981036398184102</v>
      </c>
    </row>
    <row r="36" spans="1:16" ht="12">
      <c r="A36" s="38" t="str">
        <f>'scratch-point'!F14</f>
        <v>Mars</v>
      </c>
      <c r="B36" s="39">
        <f>'scratch-point'!A14</f>
        <v>43544</v>
      </c>
      <c r="C36" s="2">
        <f>'scratch-point'!E14</f>
        <v>5.65</v>
      </c>
      <c r="D36" s="1">
        <f>'scratch-point'!K14</f>
        <v>279.6</v>
      </c>
      <c r="E36" s="1">
        <f>90-'scratch-point'!L14</f>
        <v>32.7</v>
      </c>
      <c r="F36">
        <v>-122.3</v>
      </c>
      <c r="G36">
        <v>84.5</v>
      </c>
      <c r="H36" s="15">
        <v>-10.85</v>
      </c>
      <c r="I36" s="5">
        <v>0</v>
      </c>
      <c r="J36" s="2">
        <f>'scratch-point'!X14</f>
        <v>-0.29746029</v>
      </c>
      <c r="K36" s="15"/>
      <c r="L36" s="2">
        <f>'scratch-point'!M14</f>
        <v>0.036</v>
      </c>
      <c r="M36" s="3">
        <f t="shared" si="0"/>
        <v>-118.82899228423626</v>
      </c>
      <c r="N36" s="3">
        <f t="shared" si="1"/>
        <v>85.24475728018375</v>
      </c>
      <c r="O36" s="3">
        <f t="shared" si="2"/>
        <v>-3.471007715763733</v>
      </c>
      <c r="P36" s="3">
        <f t="shared" si="3"/>
        <v>-0.7447572801837481</v>
      </c>
    </row>
    <row r="37" spans="1:16" ht="12">
      <c r="A37" s="38" t="str">
        <f>'scratch-point'!F15</f>
        <v>CAL_16293M2422</v>
      </c>
      <c r="B37" s="39">
        <f>'scratch-point'!A15</f>
        <v>43573</v>
      </c>
      <c r="C37" s="2">
        <f>'scratch-point'!E15</f>
        <v>9.303</v>
      </c>
      <c r="D37" s="1">
        <f>'scratch-point'!K15</f>
        <v>141.4</v>
      </c>
      <c r="E37" s="1">
        <f>90-'scratch-point'!L15</f>
        <v>55.4</v>
      </c>
      <c r="F37">
        <v>-108.5</v>
      </c>
      <c r="G37">
        <v>87.3</v>
      </c>
      <c r="H37" s="15">
        <v>-10.85</v>
      </c>
      <c r="I37" s="5">
        <v>0</v>
      </c>
      <c r="J37" s="2">
        <f>'scratch-point'!X15</f>
        <v>-0.98408154</v>
      </c>
      <c r="K37" s="15"/>
      <c r="L37" s="2">
        <f>'scratch-point'!M15</f>
        <v>0.064</v>
      </c>
      <c r="M37" s="3">
        <f t="shared" si="0"/>
        <v>-112.57642465649555</v>
      </c>
      <c r="N37" s="3">
        <f t="shared" si="1"/>
        <v>89.02170994930864</v>
      </c>
      <c r="O37" s="3">
        <f t="shared" si="2"/>
        <v>4.076424656495547</v>
      </c>
      <c r="P37" s="3">
        <f t="shared" si="3"/>
        <v>-1.7217099493086465</v>
      </c>
    </row>
    <row r="38" spans="1:16" ht="12">
      <c r="A38" s="38" t="str">
        <f>'scratch-point'!F17</f>
        <v>CAL_16293M2422</v>
      </c>
      <c r="B38" s="39">
        <f>'scratch-point'!A17</f>
        <v>43579</v>
      </c>
      <c r="C38" s="2">
        <f>'scratch-point'!E17</f>
        <v>10.062</v>
      </c>
      <c r="D38" s="1">
        <f>'scratch-point'!K17</f>
        <v>152.1</v>
      </c>
      <c r="E38" s="1">
        <f>90-'scratch-point'!L17</f>
        <v>49.4</v>
      </c>
      <c r="F38">
        <v>-110.6</v>
      </c>
      <c r="G38">
        <v>87</v>
      </c>
      <c r="H38" s="15">
        <v>-10.85</v>
      </c>
      <c r="I38" s="5">
        <v>0</v>
      </c>
      <c r="J38" s="2">
        <f>'scratch-point'!X17</f>
        <v>-0.74550179</v>
      </c>
      <c r="K38" s="15"/>
      <c r="L38" s="2">
        <f>'scratch-point'!M17</f>
        <v>0.07</v>
      </c>
      <c r="M38" s="3">
        <f t="shared" si="0"/>
        <v>-112.61719280776704</v>
      </c>
      <c r="N38" s="3">
        <f t="shared" si="1"/>
        <v>88.63402475731641</v>
      </c>
      <c r="O38" s="3">
        <f t="shared" si="2"/>
        <v>2.017192807767046</v>
      </c>
      <c r="P38" s="3">
        <f t="shared" si="3"/>
        <v>-1.6340247573164106</v>
      </c>
    </row>
    <row r="39" spans="1:16" ht="12">
      <c r="A39" s="38" t="str">
        <f>'scratch-point'!F18</f>
        <v>CAL_CRL2688</v>
      </c>
      <c r="B39" s="39">
        <f>'scratch-point'!A18</f>
        <v>43717</v>
      </c>
      <c r="C39" s="2">
        <f>'scratch-point'!E18</f>
        <v>16.236</v>
      </c>
      <c r="D39" s="1">
        <f>'scratch-point'!K18</f>
        <v>-6</v>
      </c>
      <c r="E39" s="1">
        <f>90-'scratch-point'!L18</f>
        <v>16.700000000000003</v>
      </c>
      <c r="F39">
        <v>-115.8</v>
      </c>
      <c r="G39">
        <v>88.6</v>
      </c>
      <c r="H39" s="15">
        <v>-10.85</v>
      </c>
      <c r="I39" s="5">
        <v>0</v>
      </c>
      <c r="J39" s="2">
        <f>'scratch-point'!X18</f>
        <v>-1.6049525</v>
      </c>
      <c r="K39" s="15"/>
      <c r="L39" s="2">
        <f>'scratch-point'!M18</f>
        <v>0.085</v>
      </c>
      <c r="M39" s="3">
        <f t="shared" si="0"/>
        <v>-116.8329418228191</v>
      </c>
      <c r="N39" s="3">
        <f t="shared" si="1"/>
        <v>91.85384350101755</v>
      </c>
      <c r="O39" s="3">
        <f t="shared" si="2"/>
        <v>1.0329418228190974</v>
      </c>
      <c r="P39" s="3">
        <f t="shared" si="3"/>
        <v>-3.253843501017556</v>
      </c>
    </row>
    <row r="40" spans="1:17" ht="12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</row>
    <row r="41" spans="1:17" ht="12">
      <c r="A41" t="str">
        <f>'scratch-all'!F2</f>
        <v>Mars</v>
      </c>
      <c r="B41">
        <f>'scratch-all'!A2</f>
        <v>43287</v>
      </c>
      <c r="C41">
        <f>'scratch-all'!E2</f>
        <v>5.783</v>
      </c>
      <c r="D41">
        <f>'scratch-all'!K2</f>
        <v>280.2</v>
      </c>
      <c r="E41">
        <f>90-'scratch-all'!L2</f>
        <v>33.7</v>
      </c>
      <c r="F41"/>
      <c r="G41"/>
      <c r="H41" s="2">
        <f>-10.85</f>
        <v>-10.85</v>
      </c>
      <c r="I41" s="5">
        <v>0</v>
      </c>
      <c r="J41">
        <f>'scratch-all'!X2</f>
        <v>0.57044401</v>
      </c>
      <c r="K41"/>
      <c r="L41">
        <f>'scratch-all'!M2</f>
        <v>0.054</v>
      </c>
      <c r="M41" s="3">
        <f>F$5+F$9*E41*3600+F$12*E41*E41*PI()/180*3600+(H41-H$9)*H$12+J$9*J41+K$9*J41*J41+(C41-C$5)*C$9+F$15*COS(D41*PI()/180)</f>
        <v>-120.28910136809432</v>
      </c>
      <c r="N41" s="3">
        <f t="shared" si="1"/>
        <v>85.27478927034154</v>
      </c>
      <c r="O41"/>
      <c r="P41"/>
      <c r="Q41"/>
    </row>
    <row r="42" spans="1:17" ht="12">
      <c r="A42" t="str">
        <f>'scratch-all'!F3</f>
        <v>Mars</v>
      </c>
      <c r="B42">
        <f>'scratch-all'!A3</f>
        <v>43288</v>
      </c>
      <c r="C42">
        <f>'scratch-all'!E3</f>
        <v>6.004</v>
      </c>
      <c r="D42">
        <f>'scratch-all'!K3</f>
        <v>280.6</v>
      </c>
      <c r="E42">
        <f>90-'scratch-all'!L3</f>
        <v>36.8</v>
      </c>
      <c r="F42"/>
      <c r="G42"/>
      <c r="H42" s="2">
        <f aca="true" t="shared" si="4" ref="H42:H105">-10.85</f>
        <v>-10.85</v>
      </c>
      <c r="I42" s="5">
        <v>0</v>
      </c>
      <c r="J42">
        <f>'scratch-all'!X3</f>
        <v>0.78272363</v>
      </c>
      <c r="K42"/>
      <c r="L42">
        <f>'scratch-all'!M3</f>
        <v>0.054</v>
      </c>
      <c r="M42" s="3">
        <f aca="true" t="shared" si="5" ref="M42:M105">F$5+F$9*E42*3600+F$12*E42*E42*PI()/180*3600+(H42-H$9)*H$12+J$9*J42+K$9*J42*J42+(C42-C$5)*C$9+F$15*COS(D42*PI()/180)</f>
        <v>-120.39279205625105</v>
      </c>
      <c r="N42" s="3">
        <f t="shared" si="1"/>
        <v>85.32455932655078</v>
      </c>
      <c r="O42"/>
      <c r="P42"/>
      <c r="Q42"/>
    </row>
    <row r="43" spans="1:17" ht="12">
      <c r="A43" t="str">
        <f>'scratch-all'!F4</f>
        <v>Mars</v>
      </c>
      <c r="B43">
        <f>'scratch-all'!A4</f>
        <v>43289</v>
      </c>
      <c r="C43">
        <f>'scratch-all'!E4</f>
        <v>6.029</v>
      </c>
      <c r="D43">
        <f>'scratch-all'!K4</f>
        <v>280.6</v>
      </c>
      <c r="E43">
        <f>90-'scratch-all'!L4</f>
        <v>37.2</v>
      </c>
      <c r="F43"/>
      <c r="G43"/>
      <c r="H43" s="2">
        <f t="shared" si="4"/>
        <v>-10.85</v>
      </c>
      <c r="I43" s="5">
        <v>0</v>
      </c>
      <c r="J43">
        <f>'scratch-all'!X4</f>
        <v>0.83062744</v>
      </c>
      <c r="K43"/>
      <c r="L43">
        <f>'scratch-all'!M4</f>
        <v>0.054</v>
      </c>
      <c r="M43" s="3">
        <f t="shared" si="5"/>
        <v>-120.4514856747794</v>
      </c>
      <c r="N43" s="3">
        <f t="shared" si="1"/>
        <v>85.3340352458997</v>
      </c>
      <c r="O43"/>
      <c r="P43"/>
      <c r="Q43"/>
    </row>
    <row r="44" spans="1:17" ht="12">
      <c r="A44" t="str">
        <f>'scratch-all'!F5</f>
        <v>Mars</v>
      </c>
      <c r="B44">
        <f>'scratch-all'!A5</f>
        <v>43290</v>
      </c>
      <c r="C44">
        <f>'scratch-all'!E5</f>
        <v>6.071</v>
      </c>
      <c r="D44">
        <f>'scratch-all'!K5</f>
        <v>280.7</v>
      </c>
      <c r="E44">
        <f>90-'scratch-all'!L5</f>
        <v>37.7</v>
      </c>
      <c r="F44"/>
      <c r="G44"/>
      <c r="H44" s="2">
        <f t="shared" si="4"/>
        <v>-10.85</v>
      </c>
      <c r="I44" s="5">
        <v>0</v>
      </c>
      <c r="J44">
        <f>'scratch-all'!X5</f>
        <v>0.78742008</v>
      </c>
      <c r="K44"/>
      <c r="L44">
        <f>'scratch-all'!M5</f>
        <v>0.054</v>
      </c>
      <c r="M44" s="3">
        <f t="shared" si="5"/>
        <v>-120.30943724437785</v>
      </c>
      <c r="N44" s="3">
        <f t="shared" si="1"/>
        <v>85.35227950741182</v>
      </c>
      <c r="O44"/>
      <c r="P44"/>
      <c r="Q44"/>
    </row>
    <row r="45" spans="1:17" ht="12">
      <c r="A45" t="str">
        <f>'scratch-all'!F6</f>
        <v>Saturn</v>
      </c>
      <c r="B45">
        <f>'scratch-all'!A6</f>
        <v>43291</v>
      </c>
      <c r="C45">
        <f>'scratch-all'!E6</f>
        <v>6.405</v>
      </c>
      <c r="D45">
        <f>'scratch-all'!K6</f>
        <v>243.1</v>
      </c>
      <c r="E45">
        <f>90-'scratch-all'!L6</f>
        <v>14.700000000000003</v>
      </c>
      <c r="F45"/>
      <c r="G45"/>
      <c r="H45" s="2">
        <f t="shared" si="4"/>
        <v>-10.85</v>
      </c>
      <c r="I45" s="5">
        <v>0</v>
      </c>
      <c r="J45">
        <f>'scratch-all'!X6</f>
        <v>0.63901221</v>
      </c>
      <c r="K45"/>
      <c r="L45">
        <f>'scratch-all'!M6</f>
        <v>0.074</v>
      </c>
      <c r="M45" s="3">
        <f t="shared" si="5"/>
        <v>-120.71465697695132</v>
      </c>
      <c r="N45" s="3">
        <f t="shared" si="1"/>
        <v>87.30767439938984</v>
      </c>
      <c r="O45"/>
      <c r="P45"/>
      <c r="Q45"/>
    </row>
    <row r="46" spans="1:17" ht="12">
      <c r="A46" t="str">
        <f>'scratch-all'!F7</f>
        <v>Saturn</v>
      </c>
      <c r="B46">
        <f>'scratch-all'!A7</f>
        <v>43292</v>
      </c>
      <c r="C46">
        <f>'scratch-all'!E7</f>
        <v>6.516</v>
      </c>
      <c r="D46">
        <f>'scratch-all'!K7</f>
        <v>246</v>
      </c>
      <c r="E46">
        <f>90-'scratch-all'!L7</f>
        <v>16.099999999999994</v>
      </c>
      <c r="F46"/>
      <c r="G46"/>
      <c r="H46" s="2">
        <f t="shared" si="4"/>
        <v>-10.85</v>
      </c>
      <c r="I46" s="5">
        <v>0</v>
      </c>
      <c r="J46">
        <f>'scratch-all'!X7</f>
        <v>0.66813021</v>
      </c>
      <c r="K46"/>
      <c r="L46">
        <f>'scratch-all'!M7</f>
        <v>0.017</v>
      </c>
      <c r="M46" s="3">
        <f t="shared" si="5"/>
        <v>-120.6607662270169</v>
      </c>
      <c r="N46" s="3">
        <f t="shared" si="1"/>
        <v>87.13193965766507</v>
      </c>
      <c r="O46"/>
      <c r="P46"/>
      <c r="Q46"/>
    </row>
    <row r="47" spans="1:17" ht="12">
      <c r="A47" t="str">
        <f>'scratch-all'!F8</f>
        <v>Saturn</v>
      </c>
      <c r="B47">
        <f>'scratch-all'!A8</f>
        <v>43293</v>
      </c>
      <c r="C47">
        <f>'scratch-all'!E8</f>
        <v>6.6</v>
      </c>
      <c r="D47">
        <f>'scratch-all'!K8</f>
        <v>248</v>
      </c>
      <c r="E47">
        <f>90-'scratch-all'!L8</f>
        <v>17.200000000000003</v>
      </c>
      <c r="F47"/>
      <c r="G47"/>
      <c r="H47" s="2">
        <f t="shared" si="4"/>
        <v>-10.85</v>
      </c>
      <c r="I47" s="5">
        <v>0</v>
      </c>
      <c r="J47">
        <f>'scratch-all'!X8</f>
        <v>0.61552995</v>
      </c>
      <c r="K47"/>
      <c r="L47">
        <f>'scratch-all'!M8</f>
        <v>0.017</v>
      </c>
      <c r="M47" s="3">
        <f t="shared" si="5"/>
        <v>-120.46035716819543</v>
      </c>
      <c r="N47" s="3">
        <f t="shared" si="1"/>
        <v>87.00426566990505</v>
      </c>
      <c r="O47"/>
      <c r="P47"/>
      <c r="Q47"/>
    </row>
    <row r="48" spans="1:17" ht="12">
      <c r="A48" t="str">
        <f>'scratch-all'!F9</f>
        <v>Saturn</v>
      </c>
      <c r="B48">
        <f>'scratch-all'!A9</f>
        <v>43294</v>
      </c>
      <c r="C48">
        <f>'scratch-all'!E9</f>
        <v>6.72</v>
      </c>
      <c r="D48">
        <f>'scratch-all'!K9</f>
        <v>250.3</v>
      </c>
      <c r="E48">
        <f>90-'scratch-all'!L9</f>
        <v>18.799999999999997</v>
      </c>
      <c r="F48"/>
      <c r="G48"/>
      <c r="H48" s="2">
        <f t="shared" si="4"/>
        <v>-10.85</v>
      </c>
      <c r="I48" s="5">
        <v>0</v>
      </c>
      <c r="J48">
        <f>'scratch-all'!X9</f>
        <v>0.67000879</v>
      </c>
      <c r="K48"/>
      <c r="L48">
        <f>'scratch-all'!M9</f>
        <v>0.039</v>
      </c>
      <c r="M48" s="3">
        <f t="shared" si="5"/>
        <v>-120.41719918605453</v>
      </c>
      <c r="N48" s="3">
        <f t="shared" si="1"/>
        <v>86.8362396971899</v>
      </c>
      <c r="O48"/>
      <c r="P48"/>
      <c r="Q48"/>
    </row>
    <row r="49" spans="1:17" ht="12">
      <c r="A49" t="str">
        <f>'scratch-all'!F10</f>
        <v>Saturn</v>
      </c>
      <c r="B49">
        <f>'scratch-all'!A10</f>
        <v>43295</v>
      </c>
      <c r="C49">
        <f>'scratch-all'!E10</f>
        <v>6.834</v>
      </c>
      <c r="D49">
        <f>'scratch-all'!K10</f>
        <v>252.4</v>
      </c>
      <c r="E49">
        <f>90-'scratch-all'!L10</f>
        <v>20.299999999999997</v>
      </c>
      <c r="F49"/>
      <c r="G49"/>
      <c r="H49" s="2">
        <f t="shared" si="4"/>
        <v>-10.85</v>
      </c>
      <c r="I49" s="5">
        <v>0</v>
      </c>
      <c r="J49">
        <f>'scratch-all'!X10</f>
        <v>0.72260905</v>
      </c>
      <c r="K49"/>
      <c r="L49">
        <f>'scratch-all'!M10</f>
        <v>0.043</v>
      </c>
      <c r="M49" s="3">
        <f t="shared" si="5"/>
        <v>-120.38495602734498</v>
      </c>
      <c r="N49" s="3">
        <f t="shared" si="1"/>
        <v>86.69620808871687</v>
      </c>
      <c r="O49"/>
      <c r="P49"/>
      <c r="Q49"/>
    </row>
    <row r="50" spans="1:17" ht="12">
      <c r="A50" t="str">
        <f>'scratch-all'!F11</f>
        <v>Saturn</v>
      </c>
      <c r="B50">
        <f>'scratch-all'!A11</f>
        <v>43296</v>
      </c>
      <c r="C50">
        <f>'scratch-all'!E11</f>
        <v>6.948</v>
      </c>
      <c r="D50">
        <f>'scratch-all'!K11</f>
        <v>254.2</v>
      </c>
      <c r="E50">
        <f>90-'scratch-all'!L11</f>
        <v>21.900000000000006</v>
      </c>
      <c r="F50"/>
      <c r="G50"/>
      <c r="H50" s="2">
        <f t="shared" si="4"/>
        <v>-10.85</v>
      </c>
      <c r="I50" s="5">
        <v>0</v>
      </c>
      <c r="J50">
        <f>'scratch-all'!X11</f>
        <v>0.69630892</v>
      </c>
      <c r="K50"/>
      <c r="L50">
        <f>'scratch-all'!M11</f>
        <v>0.043</v>
      </c>
      <c r="M50" s="3">
        <f t="shared" si="5"/>
        <v>-120.17288596618904</v>
      </c>
      <c r="N50" s="3">
        <f t="shared" si="1"/>
        <v>86.56277880610371</v>
      </c>
      <c r="O50"/>
      <c r="P50"/>
      <c r="Q50"/>
    </row>
    <row r="51" spans="1:17" ht="12">
      <c r="A51" t="str">
        <f>'scratch-all'!F12</f>
        <v>Saturn</v>
      </c>
      <c r="B51">
        <f>'scratch-all'!A12</f>
        <v>43297</v>
      </c>
      <c r="C51">
        <f>'scratch-all'!E12</f>
        <v>7.062</v>
      </c>
      <c r="D51">
        <f>'scratch-all'!K12</f>
        <v>255.7</v>
      </c>
      <c r="E51">
        <f>90-'scratch-all'!L12</f>
        <v>23.400000000000006</v>
      </c>
      <c r="F51"/>
      <c r="G51"/>
      <c r="H51" s="2">
        <f t="shared" si="4"/>
        <v>-10.85</v>
      </c>
      <c r="I51" s="5">
        <v>0</v>
      </c>
      <c r="J51">
        <f>'scratch-all'!X12</f>
        <v>0.74984847</v>
      </c>
      <c r="K51"/>
      <c r="L51">
        <f>'scratch-all'!M12</f>
        <v>0.002</v>
      </c>
      <c r="M51" s="3">
        <f t="shared" si="5"/>
        <v>-120.1306118841636</v>
      </c>
      <c r="N51" s="3">
        <f t="shared" si="1"/>
        <v>86.4576084062769</v>
      </c>
      <c r="O51"/>
      <c r="P51"/>
      <c r="Q51"/>
    </row>
    <row r="52" spans="1:17" ht="12">
      <c r="A52" t="str">
        <f>'scratch-all'!F13</f>
        <v>Saturn</v>
      </c>
      <c r="B52">
        <f>'scratch-all'!A13</f>
        <v>43298</v>
      </c>
      <c r="C52">
        <f>'scratch-all'!E13</f>
        <v>7.197</v>
      </c>
      <c r="D52">
        <f>'scratch-all'!K13</f>
        <v>257.4</v>
      </c>
      <c r="E52">
        <f>90-'scratch-all'!L13</f>
        <v>25.299999999999997</v>
      </c>
      <c r="F52"/>
      <c r="G52"/>
      <c r="H52" s="2">
        <f t="shared" si="4"/>
        <v>-10.85</v>
      </c>
      <c r="I52" s="5">
        <v>0</v>
      </c>
      <c r="J52">
        <f>'scratch-all'!X13</f>
        <v>0.8249917</v>
      </c>
      <c r="K52"/>
      <c r="L52">
        <f>'scratch-all'!M13</f>
        <v>0.062</v>
      </c>
      <c r="M52" s="3">
        <f t="shared" si="5"/>
        <v>-120.0976470054868</v>
      </c>
      <c r="N52" s="3">
        <f t="shared" si="1"/>
        <v>86.34326858317404</v>
      </c>
      <c r="O52"/>
      <c r="P52"/>
      <c r="Q52"/>
    </row>
    <row r="53" spans="1:17" ht="12">
      <c r="A53" t="str">
        <f>'scratch-all'!F14</f>
        <v>Saturn</v>
      </c>
      <c r="B53">
        <f>'scratch-all'!A14</f>
        <v>43299</v>
      </c>
      <c r="C53">
        <f>'scratch-all'!E14</f>
        <v>7.312</v>
      </c>
      <c r="D53">
        <f>'scratch-all'!K14</f>
        <v>258.7</v>
      </c>
      <c r="E53">
        <f>90-'scratch-all'!L14</f>
        <v>26.9</v>
      </c>
      <c r="F53"/>
      <c r="G53"/>
      <c r="H53" s="2">
        <f t="shared" si="4"/>
        <v>-10.85</v>
      </c>
      <c r="I53" s="5">
        <v>0</v>
      </c>
      <c r="J53">
        <f>'scratch-all'!X14</f>
        <v>0.75078776</v>
      </c>
      <c r="K53"/>
      <c r="L53">
        <f>'scratch-all'!M14</f>
        <v>0.057</v>
      </c>
      <c r="M53" s="3">
        <f t="shared" si="5"/>
        <v>-119.78374157784305</v>
      </c>
      <c r="N53" s="3">
        <f t="shared" si="1"/>
        <v>86.2671647416984</v>
      </c>
      <c r="O53"/>
      <c r="P53"/>
      <c r="Q53"/>
    </row>
    <row r="54" spans="1:17" ht="12">
      <c r="A54" t="str">
        <f>'scratch-all'!F15</f>
        <v>Saturn</v>
      </c>
      <c r="B54">
        <f>'scratch-all'!A15</f>
        <v>43300</v>
      </c>
      <c r="C54">
        <f>'scratch-all'!E15</f>
        <v>7.426</v>
      </c>
      <c r="D54">
        <f>'scratch-all'!K15</f>
        <v>259.8</v>
      </c>
      <c r="E54">
        <f>90-'scratch-all'!L15</f>
        <v>28.5</v>
      </c>
      <c r="F54"/>
      <c r="G54"/>
      <c r="H54" s="2">
        <f t="shared" si="4"/>
        <v>-10.85</v>
      </c>
      <c r="I54" s="5">
        <v>0</v>
      </c>
      <c r="J54">
        <f>'scratch-all'!X15</f>
        <v>0.71885189</v>
      </c>
      <c r="K54"/>
      <c r="L54">
        <f>'scratch-all'!M15</f>
        <v>0.057</v>
      </c>
      <c r="M54" s="3">
        <f t="shared" si="5"/>
        <v>-119.55699465753113</v>
      </c>
      <c r="N54" s="3">
        <f t="shared" si="1"/>
        <v>86.20863411566737</v>
      </c>
      <c r="O54"/>
      <c r="P54"/>
      <c r="Q54"/>
    </row>
    <row r="55" spans="1:17" ht="12">
      <c r="A55" t="str">
        <f>'scratch-all'!F16</f>
        <v>Saturn</v>
      </c>
      <c r="B55">
        <f>'scratch-all'!A16</f>
        <v>43301</v>
      </c>
      <c r="C55">
        <f>'scratch-all'!E16</f>
        <v>7.54</v>
      </c>
      <c r="D55">
        <f>'scratch-all'!K16</f>
        <v>260.9</v>
      </c>
      <c r="E55">
        <f>90-'scratch-all'!L16</f>
        <v>30.1</v>
      </c>
      <c r="F55"/>
      <c r="G55"/>
      <c r="H55" s="2">
        <f t="shared" si="4"/>
        <v>-10.85</v>
      </c>
      <c r="I55" s="5">
        <v>0</v>
      </c>
      <c r="J55">
        <f>'scratch-all'!X16</f>
        <v>0.67940169</v>
      </c>
      <c r="K55"/>
      <c r="L55">
        <f>'scratch-all'!M16</f>
        <v>0.026</v>
      </c>
      <c r="M55" s="3">
        <f t="shared" si="5"/>
        <v>-119.32167616508487</v>
      </c>
      <c r="N55" s="3">
        <f t="shared" si="1"/>
        <v>86.16754741828682</v>
      </c>
      <c r="O55"/>
      <c r="P55"/>
      <c r="Q55"/>
    </row>
    <row r="56" spans="1:17" ht="12">
      <c r="A56" t="str">
        <f>'scratch-all'!F17</f>
        <v>Saturn</v>
      </c>
      <c r="B56">
        <f>'scratch-all'!A17</f>
        <v>43302</v>
      </c>
      <c r="C56">
        <f>'scratch-all'!E17</f>
        <v>7.673</v>
      </c>
      <c r="D56">
        <f>'scratch-all'!K17</f>
        <v>262.1</v>
      </c>
      <c r="E56">
        <f>90-'scratch-all'!L17</f>
        <v>31.9</v>
      </c>
      <c r="F56"/>
      <c r="G56"/>
      <c r="H56" s="2">
        <f t="shared" si="4"/>
        <v>-10.85</v>
      </c>
      <c r="I56" s="5">
        <v>0</v>
      </c>
      <c r="J56">
        <f>'scratch-all'!X17</f>
        <v>0.78929867</v>
      </c>
      <c r="K56"/>
      <c r="L56">
        <f>'scratch-all'!M17</f>
        <v>0.04</v>
      </c>
      <c r="M56" s="3">
        <f t="shared" si="5"/>
        <v>-119.37913684184167</v>
      </c>
      <c r="N56" s="3">
        <f t="shared" si="1"/>
        <v>86.1442982880346</v>
      </c>
      <c r="O56"/>
      <c r="P56"/>
      <c r="Q56"/>
    </row>
    <row r="57" spans="1:17" ht="12">
      <c r="A57" t="str">
        <f>'scratch-all'!F18</f>
        <v>Saturn</v>
      </c>
      <c r="B57">
        <f>'scratch-all'!A18</f>
        <v>43303</v>
      </c>
      <c r="C57">
        <f>'scratch-all'!E18</f>
        <v>7.788</v>
      </c>
      <c r="D57">
        <f>'scratch-all'!K18</f>
        <v>263</v>
      </c>
      <c r="E57">
        <f>90-'scratch-all'!L18</f>
        <v>33.5</v>
      </c>
      <c r="F57"/>
      <c r="G57"/>
      <c r="H57" s="2">
        <f t="shared" si="4"/>
        <v>-10.85</v>
      </c>
      <c r="I57" s="5">
        <v>0</v>
      </c>
      <c r="J57">
        <f>'scratch-all'!X18</f>
        <v>0.70100537</v>
      </c>
      <c r="K57"/>
      <c r="L57">
        <f>'scratch-all'!M18</f>
        <v>0.04</v>
      </c>
      <c r="M57" s="3">
        <f t="shared" si="5"/>
        <v>-119.0462579298517</v>
      </c>
      <c r="N57" s="3">
        <f t="shared" si="1"/>
        <v>86.14101837951311</v>
      </c>
      <c r="O57"/>
      <c r="P57"/>
      <c r="Q57"/>
    </row>
    <row r="58" spans="1:17" ht="12">
      <c r="A58" t="str">
        <f>'scratch-all'!F19</f>
        <v>Saturn</v>
      </c>
      <c r="B58">
        <f>'scratch-all'!A19</f>
        <v>43304</v>
      </c>
      <c r="C58">
        <f>'scratch-all'!E19</f>
        <v>7.902</v>
      </c>
      <c r="D58">
        <f>'scratch-all'!K19</f>
        <v>263.8</v>
      </c>
      <c r="E58">
        <f>90-'scratch-all'!L19</f>
        <v>35.1</v>
      </c>
      <c r="F58"/>
      <c r="G58"/>
      <c r="H58" s="2">
        <f t="shared" si="4"/>
        <v>-10.85</v>
      </c>
      <c r="I58" s="5">
        <v>0</v>
      </c>
      <c r="J58">
        <f>'scratch-all'!X19</f>
        <v>0.59298698</v>
      </c>
      <c r="K58"/>
      <c r="L58">
        <f>'scratch-all'!M19</f>
        <v>0.046</v>
      </c>
      <c r="M58" s="3">
        <f t="shared" si="5"/>
        <v>-118.67928079390724</v>
      </c>
      <c r="N58" s="3">
        <f t="shared" si="1"/>
        <v>86.1548013641972</v>
      </c>
      <c r="O58"/>
      <c r="P58"/>
      <c r="Q58"/>
    </row>
    <row r="59" spans="1:17" ht="12">
      <c r="A59" t="str">
        <f>'scratch-all'!F20</f>
        <v>Saturn</v>
      </c>
      <c r="B59">
        <f>'scratch-all'!A20</f>
        <v>43305</v>
      </c>
      <c r="C59">
        <f>'scratch-all'!E20</f>
        <v>8.016</v>
      </c>
      <c r="D59">
        <f>'scratch-all'!K20</f>
        <v>264.6</v>
      </c>
      <c r="E59">
        <f>90-'scratch-all'!L20</f>
        <v>36.7</v>
      </c>
      <c r="F59"/>
      <c r="G59"/>
      <c r="H59" s="2">
        <f t="shared" si="4"/>
        <v>-10.85</v>
      </c>
      <c r="I59" s="5">
        <v>0</v>
      </c>
      <c r="J59">
        <f>'scratch-all'!X20</f>
        <v>0.62398356</v>
      </c>
      <c r="K59"/>
      <c r="L59">
        <f>'scratch-all'!M20</f>
        <v>0.005</v>
      </c>
      <c r="M59" s="3">
        <f t="shared" si="5"/>
        <v>-118.60013966987685</v>
      </c>
      <c r="N59" s="3">
        <f t="shared" si="1"/>
        <v>86.1859024317665</v>
      </c>
      <c r="O59"/>
      <c r="P59"/>
      <c r="Q59"/>
    </row>
    <row r="60" spans="1:17" ht="12">
      <c r="A60" t="str">
        <f>'scratch-all'!F21</f>
        <v>Saturn</v>
      </c>
      <c r="B60">
        <f>'scratch-all'!A21</f>
        <v>43306</v>
      </c>
      <c r="C60">
        <f>'scratch-all'!E21</f>
        <v>8.174</v>
      </c>
      <c r="D60">
        <f>'scratch-all'!K21</f>
        <v>265.7</v>
      </c>
      <c r="E60">
        <f>90-'scratch-all'!L21</f>
        <v>39</v>
      </c>
      <c r="F60"/>
      <c r="G60"/>
      <c r="H60" s="2">
        <f t="shared" si="4"/>
        <v>-10.85</v>
      </c>
      <c r="I60" s="5">
        <v>0</v>
      </c>
      <c r="J60">
        <f>'scratch-all'!X21</f>
        <v>0.57983691</v>
      </c>
      <c r="K60"/>
      <c r="L60">
        <f>'scratch-all'!M21</f>
        <v>0.032</v>
      </c>
      <c r="M60" s="3">
        <f t="shared" si="5"/>
        <v>-118.31893662054965</v>
      </c>
      <c r="N60" s="3">
        <f t="shared" si="1"/>
        <v>86.25845844554904</v>
      </c>
      <c r="O60"/>
      <c r="P60"/>
      <c r="Q60"/>
    </row>
    <row r="61" spans="1:17" ht="12">
      <c r="A61" t="str">
        <f>'scratch-all'!F22</f>
        <v>Saturn</v>
      </c>
      <c r="B61">
        <f>'scratch-all'!A22</f>
        <v>43307</v>
      </c>
      <c r="C61">
        <f>'scratch-all'!E22</f>
        <v>8.288</v>
      </c>
      <c r="D61">
        <f>'scratch-all'!K22</f>
        <v>266.4</v>
      </c>
      <c r="E61">
        <f>90-'scratch-all'!L22</f>
        <v>40.6</v>
      </c>
      <c r="F61"/>
      <c r="G61"/>
      <c r="H61" s="2">
        <f t="shared" si="4"/>
        <v>-10.85</v>
      </c>
      <c r="I61" s="5">
        <v>0</v>
      </c>
      <c r="J61">
        <f>'scratch-all'!X22</f>
        <v>0.58641195</v>
      </c>
      <c r="K61"/>
      <c r="L61">
        <f>'scratch-all'!M22</f>
        <v>0.032</v>
      </c>
      <c r="M61" s="3">
        <f t="shared" si="5"/>
        <v>-118.20137627368119</v>
      </c>
      <c r="N61" s="3">
        <f t="shared" si="1"/>
        <v>86.33184458959218</v>
      </c>
      <c r="O61"/>
      <c r="P61"/>
      <c r="Q61"/>
    </row>
    <row r="62" spans="1:17" ht="12">
      <c r="A62" t="str">
        <f>'scratch-all'!F23</f>
        <v>Saturn</v>
      </c>
      <c r="B62">
        <f>'scratch-all'!A23</f>
        <v>43308</v>
      </c>
      <c r="C62">
        <f>'scratch-all'!E23</f>
        <v>8.402</v>
      </c>
      <c r="D62">
        <f>'scratch-all'!K23</f>
        <v>267.1</v>
      </c>
      <c r="E62">
        <f>90-'scratch-all'!L23</f>
        <v>42.2</v>
      </c>
      <c r="F62"/>
      <c r="G62"/>
      <c r="H62" s="2">
        <f t="shared" si="4"/>
        <v>-10.85</v>
      </c>
      <c r="I62" s="5">
        <v>0</v>
      </c>
      <c r="J62">
        <f>'scratch-all'!X23</f>
        <v>0.4840293</v>
      </c>
      <c r="K62"/>
      <c r="L62">
        <f>'scratch-all'!M23</f>
        <v>0.058</v>
      </c>
      <c r="M62" s="3">
        <f t="shared" si="5"/>
        <v>-117.87393210255038</v>
      </c>
      <c r="N62" s="3">
        <f t="shared" si="1"/>
        <v>86.4225154102324</v>
      </c>
      <c r="O62"/>
      <c r="P62"/>
      <c r="Q62"/>
    </row>
    <row r="63" spans="1:17" ht="12">
      <c r="A63" t="str">
        <f>'scratch-all'!F24</f>
        <v>Saturn</v>
      </c>
      <c r="B63">
        <f>'scratch-all'!A24</f>
        <v>43309</v>
      </c>
      <c r="C63">
        <f>'scratch-all'!E24</f>
        <v>8.516</v>
      </c>
      <c r="D63">
        <f>'scratch-all'!K24</f>
        <v>267.8</v>
      </c>
      <c r="E63">
        <f>90-'scratch-all'!L24</f>
        <v>43.8</v>
      </c>
      <c r="F63"/>
      <c r="G63"/>
      <c r="H63" s="2">
        <f t="shared" si="4"/>
        <v>-10.85</v>
      </c>
      <c r="I63" s="5">
        <v>0</v>
      </c>
      <c r="J63">
        <f>'scratch-all'!X24</f>
        <v>0.3572251</v>
      </c>
      <c r="K63"/>
      <c r="L63">
        <f>'scratch-all'!M24</f>
        <v>0.028</v>
      </c>
      <c r="M63" s="3">
        <f t="shared" si="5"/>
        <v>-117.51041022381294</v>
      </c>
      <c r="N63" s="3">
        <f t="shared" si="1"/>
        <v>86.53047098448104</v>
      </c>
      <c r="O63"/>
      <c r="P63"/>
      <c r="Q63"/>
    </row>
    <row r="64" spans="1:17" ht="12">
      <c r="A64" s="20" t="str">
        <f>'scratch-all'!F25</f>
        <v>CAL_IRC10216</v>
      </c>
      <c r="B64" s="20">
        <f>'scratch-all'!A25</f>
        <v>43310</v>
      </c>
      <c r="C64" s="20">
        <f>'scratch-all'!E25</f>
        <v>8.636</v>
      </c>
      <c r="D64" s="20">
        <f>'scratch-all'!K25</f>
        <v>271.8</v>
      </c>
      <c r="E64" s="20">
        <f>90-'scratch-all'!L25</f>
        <v>52.1</v>
      </c>
      <c r="F64" s="20">
        <f>F25</f>
        <v>-115.2</v>
      </c>
      <c r="G64" s="20">
        <f>G25</f>
        <v>86.6</v>
      </c>
      <c r="H64" s="23">
        <f t="shared" si="4"/>
        <v>-10.85</v>
      </c>
      <c r="I64" s="24">
        <v>0</v>
      </c>
      <c r="J64" s="20">
        <f>'scratch-all'!X25</f>
        <v>0.40418962</v>
      </c>
      <c r="K64" s="20"/>
      <c r="L64" s="20">
        <f>'scratch-all'!M25</f>
        <v>0.008</v>
      </c>
      <c r="M64" s="25">
        <f t="shared" si="5"/>
        <v>-117.28388863929864</v>
      </c>
      <c r="N64" s="25">
        <f t="shared" si="1"/>
        <v>87.16414437940772</v>
      </c>
      <c r="O64" s="25">
        <f>F64-M64</f>
        <v>2.0838886392986353</v>
      </c>
      <c r="P64" s="25">
        <f>G64-N64</f>
        <v>-0.5641443794077219</v>
      </c>
      <c r="Q64"/>
    </row>
    <row r="65" spans="1:17" ht="12">
      <c r="A65" t="str">
        <f>'scratch-all'!F26</f>
        <v>Saturn</v>
      </c>
      <c r="B65">
        <f>'scratch-all'!A26</f>
        <v>43311</v>
      </c>
      <c r="C65">
        <f>'scratch-all'!E26</f>
        <v>8.773</v>
      </c>
      <c r="D65">
        <f>'scratch-all'!K26</f>
        <v>269.2</v>
      </c>
      <c r="E65">
        <f>90-'scratch-all'!L26</f>
        <v>47.4</v>
      </c>
      <c r="F65"/>
      <c r="G65"/>
      <c r="H65" s="2">
        <f t="shared" si="4"/>
        <v>-10.85</v>
      </c>
      <c r="I65" s="5">
        <v>0</v>
      </c>
      <c r="J65">
        <f>'scratch-all'!X26</f>
        <v>0.366618</v>
      </c>
      <c r="K65"/>
      <c r="L65">
        <f>'scratch-all'!M26</f>
        <v>0.008</v>
      </c>
      <c r="M65" s="3">
        <f t="shared" si="5"/>
        <v>-117.27700366313518</v>
      </c>
      <c r="N65" s="3">
        <f t="shared" si="1"/>
        <v>86.83681325000221</v>
      </c>
      <c r="O65"/>
      <c r="P65"/>
      <c r="Q65"/>
    </row>
    <row r="66" spans="1:17" ht="12">
      <c r="A66" t="str">
        <f>'scratch-all'!F27</f>
        <v>Saturn</v>
      </c>
      <c r="B66">
        <f>'scratch-all'!A27</f>
        <v>43312</v>
      </c>
      <c r="C66">
        <f>'scratch-all'!E27</f>
        <v>8.89</v>
      </c>
      <c r="D66">
        <f>'scratch-all'!K27</f>
        <v>269.8</v>
      </c>
      <c r="E66">
        <f>90-'scratch-all'!L27</f>
        <v>49.1</v>
      </c>
      <c r="F66"/>
      <c r="G66"/>
      <c r="H66" s="2">
        <f t="shared" si="4"/>
        <v>-10.85</v>
      </c>
      <c r="I66" s="5">
        <v>0</v>
      </c>
      <c r="J66">
        <f>'scratch-all'!X27</f>
        <v>0.37319303</v>
      </c>
      <c r="K66"/>
      <c r="L66">
        <f>'scratch-all'!M27</f>
        <v>0.039</v>
      </c>
      <c r="M66" s="3">
        <f t="shared" si="5"/>
        <v>-117.18079305611678</v>
      </c>
      <c r="N66" s="3">
        <f t="shared" si="1"/>
        <v>87.009967193749</v>
      </c>
      <c r="O66"/>
      <c r="P66"/>
      <c r="Q66"/>
    </row>
    <row r="67" spans="1:17" ht="12">
      <c r="A67" t="str">
        <f>'scratch-all'!F28</f>
        <v>Saturn</v>
      </c>
      <c r="B67">
        <f>'scratch-all'!A28</f>
        <v>43313</v>
      </c>
      <c r="C67">
        <f>'scratch-all'!E28</f>
        <v>9.004</v>
      </c>
      <c r="D67">
        <f>'scratch-all'!K28</f>
        <v>270.4</v>
      </c>
      <c r="E67">
        <f>90-'scratch-all'!L28</f>
        <v>50.7</v>
      </c>
      <c r="F67"/>
      <c r="G67"/>
      <c r="H67" s="2">
        <f t="shared" si="4"/>
        <v>-10.85</v>
      </c>
      <c r="I67" s="5">
        <v>0</v>
      </c>
      <c r="J67">
        <f>'scratch-all'!X28</f>
        <v>0.39197884</v>
      </c>
      <c r="K67"/>
      <c r="L67">
        <f>'scratch-all'!M28</f>
        <v>0.053</v>
      </c>
      <c r="M67" s="3">
        <f t="shared" si="5"/>
        <v>-117.1208884839741</v>
      </c>
      <c r="N67" s="3">
        <f t="shared" si="1"/>
        <v>87.19240291003209</v>
      </c>
      <c r="O67"/>
      <c r="P67"/>
      <c r="Q67"/>
    </row>
    <row r="68" spans="1:17" ht="12">
      <c r="A68" t="str">
        <f>'scratch-all'!F29</f>
        <v>Saturn</v>
      </c>
      <c r="B68">
        <f>'scratch-all'!A29</f>
        <v>43314</v>
      </c>
      <c r="C68">
        <f>'scratch-all'!E29</f>
        <v>9.118</v>
      </c>
      <c r="D68">
        <f>'scratch-all'!K29</f>
        <v>271</v>
      </c>
      <c r="E68">
        <f>90-'scratch-all'!L29</f>
        <v>52.3</v>
      </c>
      <c r="F68"/>
      <c r="G68"/>
      <c r="H68" s="2">
        <f t="shared" si="4"/>
        <v>-10.85</v>
      </c>
      <c r="I68" s="5">
        <v>0</v>
      </c>
      <c r="J68">
        <f>'scratch-all'!X29</f>
        <v>0.3769502</v>
      </c>
      <c r="K68"/>
      <c r="L68">
        <f>'scratch-all'!M29</f>
        <v>0.053</v>
      </c>
      <c r="M68" s="3">
        <f t="shared" si="5"/>
        <v>-117.00231292099815</v>
      </c>
      <c r="N68" s="3">
        <f t="shared" si="1"/>
        <v>87.39209402198522</v>
      </c>
      <c r="O68"/>
      <c r="P68"/>
      <c r="Q68"/>
    </row>
    <row r="69" spans="1:17" ht="12">
      <c r="A69" t="str">
        <f>'scratch-all'!F30</f>
        <v>Saturn</v>
      </c>
      <c r="B69">
        <f>'scratch-all'!A30</f>
        <v>43315</v>
      </c>
      <c r="C69">
        <f>'scratch-all'!E30</f>
        <v>9.258</v>
      </c>
      <c r="D69">
        <f>'scratch-all'!K30</f>
        <v>271.6</v>
      </c>
      <c r="E69">
        <f>90-'scratch-all'!L30</f>
        <v>54.3</v>
      </c>
      <c r="F69"/>
      <c r="G69"/>
      <c r="H69" s="2">
        <f t="shared" si="4"/>
        <v>-10.85</v>
      </c>
      <c r="I69" s="5">
        <v>0</v>
      </c>
      <c r="J69">
        <f>'scratch-all'!X30</f>
        <v>0.34219645</v>
      </c>
      <c r="K69"/>
      <c r="L69">
        <f>'scratch-all'!M30</f>
        <v>0.04</v>
      </c>
      <c r="M69" s="3">
        <f t="shared" si="5"/>
        <v>-116.82688885407599</v>
      </c>
      <c r="N69" s="3">
        <f t="shared" si="1"/>
        <v>87.66483497034146</v>
      </c>
      <c r="O69"/>
      <c r="P69"/>
      <c r="Q69"/>
    </row>
    <row r="70" spans="1:17" ht="12">
      <c r="A70" t="str">
        <f>'scratch-all'!F31</f>
        <v>Saturn</v>
      </c>
      <c r="B70">
        <f>'scratch-all'!A31</f>
        <v>43316</v>
      </c>
      <c r="C70">
        <f>'scratch-all'!E31</f>
        <v>9.372</v>
      </c>
      <c r="D70">
        <f>'scratch-all'!K31</f>
        <v>272.2</v>
      </c>
      <c r="E70">
        <f>90-'scratch-all'!L31</f>
        <v>55.9</v>
      </c>
      <c r="F70"/>
      <c r="G70"/>
      <c r="H70" s="2">
        <f t="shared" si="4"/>
        <v>-10.85</v>
      </c>
      <c r="I70" s="5">
        <v>0</v>
      </c>
      <c r="J70">
        <f>'scratch-all'!X31</f>
        <v>0.26987109</v>
      </c>
      <c r="K70"/>
      <c r="L70">
        <f>'scratch-all'!M31</f>
        <v>0.032</v>
      </c>
      <c r="M70" s="3">
        <f t="shared" si="5"/>
        <v>-116.61469355692338</v>
      </c>
      <c r="N70" s="3">
        <f t="shared" si="1"/>
        <v>87.9033302605598</v>
      </c>
      <c r="O70"/>
      <c r="P70"/>
      <c r="Q70"/>
    </row>
    <row r="71" spans="1:17" ht="12">
      <c r="A71" t="str">
        <f>'scratch-all'!F32</f>
        <v>Saturn</v>
      </c>
      <c r="B71">
        <f>'scratch-all'!A32</f>
        <v>43317</v>
      </c>
      <c r="C71">
        <f>'scratch-all'!E32</f>
        <v>9.486</v>
      </c>
      <c r="D71">
        <f>'scratch-all'!K32</f>
        <v>272.7</v>
      </c>
      <c r="E71">
        <f>90-'scratch-all'!L32</f>
        <v>57.5</v>
      </c>
      <c r="F71"/>
      <c r="G71"/>
      <c r="H71" s="2">
        <f t="shared" si="4"/>
        <v>-10.85</v>
      </c>
      <c r="I71" s="5">
        <v>0</v>
      </c>
      <c r="J71">
        <f>'scratch-all'!X32</f>
        <v>0.23417806</v>
      </c>
      <c r="K71"/>
      <c r="L71">
        <f>'scratch-all'!M32</f>
        <v>0.032</v>
      </c>
      <c r="M71" s="3">
        <f t="shared" si="5"/>
        <v>-116.47417849375145</v>
      </c>
      <c r="N71" s="3">
        <f t="shared" si="1"/>
        <v>88.15901851051339</v>
      </c>
      <c r="O71"/>
      <c r="P71"/>
      <c r="Q71"/>
    </row>
    <row r="72" spans="1:17" ht="12">
      <c r="A72" t="str">
        <f>'scratch-all'!F33</f>
        <v>Saturn</v>
      </c>
      <c r="B72">
        <f>'scratch-all'!A33</f>
        <v>43318</v>
      </c>
      <c r="C72">
        <f>'scratch-all'!E33</f>
        <v>9.6</v>
      </c>
      <c r="D72">
        <f>'scratch-all'!K33</f>
        <v>273.3</v>
      </c>
      <c r="E72">
        <f>90-'scratch-all'!L33</f>
        <v>59.1</v>
      </c>
      <c r="F72"/>
      <c r="G72"/>
      <c r="H72" s="2">
        <f t="shared" si="4"/>
        <v>-10.85</v>
      </c>
      <c r="I72" s="5">
        <v>0</v>
      </c>
      <c r="J72">
        <f>'scratch-all'!X33</f>
        <v>0.21257438</v>
      </c>
      <c r="K72"/>
      <c r="L72">
        <f>'scratch-all'!M33</f>
        <v>0.012</v>
      </c>
      <c r="M72" s="3">
        <f t="shared" si="5"/>
        <v>-116.37075472230406</v>
      </c>
      <c r="N72" s="3">
        <f t="shared" si="1"/>
        <v>88.43201084275472</v>
      </c>
      <c r="O72"/>
      <c r="P72"/>
      <c r="Q72"/>
    </row>
    <row r="73" spans="1:17" ht="12">
      <c r="A73" t="str">
        <f>'scratch-all'!F34</f>
        <v>Saturn</v>
      </c>
      <c r="B73">
        <f>'scratch-all'!A34</f>
        <v>43319</v>
      </c>
      <c r="C73">
        <f>'scratch-all'!E34</f>
        <v>9.74</v>
      </c>
      <c r="D73">
        <f>'scratch-all'!K34</f>
        <v>273.9</v>
      </c>
      <c r="E73">
        <f>90-'scratch-all'!L34</f>
        <v>61.1</v>
      </c>
      <c r="F73"/>
      <c r="G73"/>
      <c r="H73" s="2">
        <f t="shared" si="4"/>
        <v>-10.85</v>
      </c>
      <c r="I73" s="5">
        <v>0</v>
      </c>
      <c r="J73">
        <f>'scratch-all'!X34</f>
        <v>0.14024902</v>
      </c>
      <c r="K73"/>
      <c r="L73">
        <f>'scratch-all'!M34</f>
        <v>0.042</v>
      </c>
      <c r="M73" s="3">
        <f t="shared" si="5"/>
        <v>-116.16208439204601</v>
      </c>
      <c r="N73" s="3">
        <f t="shared" si="1"/>
        <v>88.79629995413237</v>
      </c>
      <c r="O73"/>
      <c r="P73"/>
      <c r="Q73"/>
    </row>
    <row r="74" spans="1:17" ht="12">
      <c r="A74" t="str">
        <f>'scratch-all'!F35</f>
        <v>Saturn</v>
      </c>
      <c r="B74">
        <f>'scratch-all'!A35</f>
        <v>43320</v>
      </c>
      <c r="C74">
        <f>'scratch-all'!E35</f>
        <v>9.856</v>
      </c>
      <c r="D74">
        <f>'scratch-all'!K35</f>
        <v>274.4</v>
      </c>
      <c r="E74">
        <f>90-'scratch-all'!L35</f>
        <v>62.7</v>
      </c>
      <c r="F74"/>
      <c r="G74"/>
      <c r="H74" s="2">
        <f t="shared" si="4"/>
        <v>-10.85</v>
      </c>
      <c r="I74" s="5">
        <v>0</v>
      </c>
      <c r="J74">
        <f>'scratch-all'!X35</f>
        <v>0.27081038</v>
      </c>
      <c r="K74"/>
      <c r="L74">
        <f>'scratch-all'!M35</f>
        <v>0.041</v>
      </c>
      <c r="M74" s="3">
        <f t="shared" si="5"/>
        <v>-116.34808324105602</v>
      </c>
      <c r="N74" s="3">
        <f t="shared" si="1"/>
        <v>89.1088603650802</v>
      </c>
      <c r="O74"/>
      <c r="P74"/>
      <c r="Q74"/>
    </row>
    <row r="75" spans="1:17" ht="12">
      <c r="A75" t="str">
        <f>'scratch-all'!F36</f>
        <v>Saturn</v>
      </c>
      <c r="B75">
        <f>'scratch-all'!A36</f>
        <v>43321</v>
      </c>
      <c r="C75">
        <f>'scratch-all'!E36</f>
        <v>9.97</v>
      </c>
      <c r="D75">
        <f>'scratch-all'!K36</f>
        <v>275</v>
      </c>
      <c r="E75">
        <f>90-'scratch-all'!L36</f>
        <v>64.3</v>
      </c>
      <c r="F75"/>
      <c r="G75"/>
      <c r="H75" s="2">
        <f t="shared" si="4"/>
        <v>-10.85</v>
      </c>
      <c r="I75" s="5">
        <v>0</v>
      </c>
      <c r="J75">
        <f>'scratch-all'!X36</f>
        <v>0.24544954</v>
      </c>
      <c r="K75"/>
      <c r="L75">
        <f>'scratch-all'!M36</f>
        <v>0.044</v>
      </c>
      <c r="M75" s="3">
        <f t="shared" si="5"/>
        <v>-116.25742217288402</v>
      </c>
      <c r="N75" s="3">
        <f t="shared" si="1"/>
        <v>89.43789817300855</v>
      </c>
      <c r="O75"/>
      <c r="P75"/>
      <c r="Q75"/>
    </row>
    <row r="76" spans="1:17" ht="12">
      <c r="A76" t="str">
        <f>'scratch-all'!F37</f>
        <v>Saturn</v>
      </c>
      <c r="B76">
        <f>'scratch-all'!A37</f>
        <v>43322</v>
      </c>
      <c r="C76">
        <f>'scratch-all'!E37</f>
        <v>10.084</v>
      </c>
      <c r="D76">
        <f>'scratch-all'!K37</f>
        <v>275.5</v>
      </c>
      <c r="E76">
        <f>90-'scratch-all'!L37</f>
        <v>65.9</v>
      </c>
      <c r="F76"/>
      <c r="G76"/>
      <c r="H76" s="2">
        <f t="shared" si="4"/>
        <v>-10.85</v>
      </c>
      <c r="I76" s="5">
        <v>0</v>
      </c>
      <c r="J76">
        <f>'scratch-all'!X37</f>
        <v>0.022837728</v>
      </c>
      <c r="K76"/>
      <c r="L76">
        <f>'scratch-all'!M37</f>
        <v>0.044</v>
      </c>
      <c r="M76" s="3">
        <f t="shared" si="5"/>
        <v>-115.81217824824414</v>
      </c>
      <c r="N76" s="3">
        <f t="shared" si="1"/>
        <v>89.78406532668446</v>
      </c>
      <c r="O76"/>
      <c r="P76"/>
      <c r="Q76"/>
    </row>
    <row r="77" spans="1:17" ht="12">
      <c r="A77" t="str">
        <f>'scratch-all'!F38</f>
        <v>Saturn</v>
      </c>
      <c r="B77">
        <f>'scratch-all'!A38</f>
        <v>43323</v>
      </c>
      <c r="C77">
        <f>'scratch-all'!E38</f>
        <v>10.24</v>
      </c>
      <c r="D77">
        <f>'scratch-all'!K38</f>
        <v>276.2</v>
      </c>
      <c r="E77">
        <f>90-'scratch-all'!L38</f>
        <v>68.1</v>
      </c>
      <c r="F77"/>
      <c r="G77"/>
      <c r="H77" s="2">
        <f t="shared" si="4"/>
        <v>-10.85</v>
      </c>
      <c r="I77" s="5">
        <v>0</v>
      </c>
      <c r="J77">
        <f>'scratch-all'!X38</f>
        <v>-0.063576986</v>
      </c>
      <c r="K77"/>
      <c r="L77">
        <f>'scratch-all'!M38</f>
        <v>0.034</v>
      </c>
      <c r="M77" s="3">
        <f t="shared" si="5"/>
        <v>-115.61487422257608</v>
      </c>
      <c r="N77" s="3">
        <f t="shared" si="1"/>
        <v>90.28787193789806</v>
      </c>
      <c r="O77"/>
      <c r="P77"/>
      <c r="Q77"/>
    </row>
    <row r="78" spans="1:17" ht="12">
      <c r="A78" t="str">
        <f>'scratch-all'!F39</f>
        <v>Saturn</v>
      </c>
      <c r="B78">
        <f>'scratch-all'!A39</f>
        <v>43324</v>
      </c>
      <c r="C78">
        <f>'scratch-all'!E39</f>
        <v>10.354</v>
      </c>
      <c r="D78">
        <f>'scratch-all'!K39</f>
        <v>276.7</v>
      </c>
      <c r="E78">
        <f>90-'scratch-all'!L39</f>
        <v>69.7</v>
      </c>
      <c r="F78"/>
      <c r="G78"/>
      <c r="H78" s="2">
        <f t="shared" si="4"/>
        <v>-10.85</v>
      </c>
      <c r="I78" s="5">
        <v>0</v>
      </c>
      <c r="J78">
        <f>'scratch-all'!X39</f>
        <v>-0.20165267</v>
      </c>
      <c r="K78"/>
      <c r="L78">
        <f>'scratch-all'!M39</f>
        <v>0.044</v>
      </c>
      <c r="M78" s="3">
        <f t="shared" si="5"/>
        <v>-115.35309749496501</v>
      </c>
      <c r="N78" s="3">
        <f t="shared" si="1"/>
        <v>90.67496208746662</v>
      </c>
      <c r="O78"/>
      <c r="P78"/>
      <c r="Q78"/>
    </row>
    <row r="79" spans="1:17" ht="12">
      <c r="A79" t="str">
        <f>'scratch-all'!F40</f>
        <v>Saturn</v>
      </c>
      <c r="B79">
        <f>'scratch-all'!A40</f>
        <v>43325</v>
      </c>
      <c r="C79">
        <f>'scratch-all'!E40</f>
        <v>10.468</v>
      </c>
      <c r="D79">
        <f>'scratch-all'!K40</f>
        <v>277.2</v>
      </c>
      <c r="E79">
        <f>90-'scratch-all'!L40</f>
        <v>71.3</v>
      </c>
      <c r="F79"/>
      <c r="G79"/>
      <c r="H79" s="2">
        <f t="shared" si="4"/>
        <v>-10.85</v>
      </c>
      <c r="I79" s="5">
        <v>0</v>
      </c>
      <c r="J79">
        <f>'scratch-all'!X40</f>
        <v>-0.12932731</v>
      </c>
      <c r="K79"/>
      <c r="L79">
        <f>'scratch-all'!M40</f>
        <v>0.044</v>
      </c>
      <c r="M79" s="3">
        <f t="shared" si="5"/>
        <v>-115.45442535856374</v>
      </c>
      <c r="N79" s="3">
        <f t="shared" si="1"/>
        <v>91.07928228699284</v>
      </c>
      <c r="O79"/>
      <c r="P79"/>
      <c r="Q79"/>
    </row>
    <row r="80" spans="1:16" ht="12">
      <c r="A80" t="str">
        <f>'scratch-all'!F41</f>
        <v>Saturn</v>
      </c>
      <c r="B80">
        <f>'scratch-all'!A41</f>
        <v>43326</v>
      </c>
      <c r="C80">
        <f>'scratch-all'!E41</f>
        <v>10.582</v>
      </c>
      <c r="D80">
        <f>'scratch-all'!K41</f>
        <v>277.7</v>
      </c>
      <c r="E80">
        <f>90-'scratch-all'!L41</f>
        <v>72.9</v>
      </c>
      <c r="F80"/>
      <c r="G80"/>
      <c r="H80" s="2">
        <f t="shared" si="4"/>
        <v>-10.85</v>
      </c>
      <c r="I80" s="5">
        <v>0</v>
      </c>
      <c r="J80">
        <f>'scratch-all'!X41</f>
        <v>-0.002523112</v>
      </c>
      <c r="K80"/>
      <c r="L80">
        <f>'scratch-all'!M41</f>
        <v>0.006</v>
      </c>
      <c r="M80" s="3">
        <f t="shared" si="5"/>
        <v>-115.65916296261776</v>
      </c>
      <c r="N80" s="3">
        <f t="shared" si="1"/>
        <v>91.50083247657446</v>
      </c>
      <c r="O80"/>
      <c r="P80"/>
    </row>
    <row r="81" spans="1:16" ht="12">
      <c r="A81" s="20" t="str">
        <f>'scratch-all'!F42</f>
        <v>CAL_16293M2422</v>
      </c>
      <c r="B81" s="20">
        <f>'scratch-all'!A42</f>
        <v>43327</v>
      </c>
      <c r="C81" s="20">
        <f>'scratch-all'!E42</f>
        <v>10.76</v>
      </c>
      <c r="D81" s="20">
        <f>'scratch-all'!K42</f>
        <v>161.6</v>
      </c>
      <c r="E81" s="20">
        <f>90-'scratch-all'!L42</f>
        <v>46.3</v>
      </c>
      <c r="F81" s="20">
        <f>F26</f>
        <v>-111.7</v>
      </c>
      <c r="G81" s="20">
        <f>G26</f>
        <v>91.5</v>
      </c>
      <c r="H81" s="23">
        <f t="shared" si="4"/>
        <v>-10.85</v>
      </c>
      <c r="I81" s="24">
        <v>0</v>
      </c>
      <c r="J81" s="20">
        <f>'scratch-all'!X42</f>
        <v>-0.16126318</v>
      </c>
      <c r="K81" s="20"/>
      <c r="L81" s="20">
        <f>'scratch-all'!M42</f>
        <v>0.046</v>
      </c>
      <c r="M81" s="25">
        <f t="shared" si="5"/>
        <v>-113.26713932075769</v>
      </c>
      <c r="N81" s="25">
        <f t="shared" si="1"/>
        <v>88.60721694866753</v>
      </c>
      <c r="O81" s="25">
        <f>F81-M81</f>
        <v>1.5671393207576898</v>
      </c>
      <c r="P81" s="25">
        <f>G81-N81</f>
        <v>2.892783051332472</v>
      </c>
    </row>
    <row r="82" spans="1:16" ht="12">
      <c r="A82" t="str">
        <f>'scratch-all'!F43</f>
        <v>NGC6334_IN</v>
      </c>
      <c r="B82">
        <f>'scratch-all'!A43</f>
        <v>43328</v>
      </c>
      <c r="C82">
        <f>'scratch-all'!E43</f>
        <v>10.981</v>
      </c>
      <c r="D82">
        <f>'scratch-all'!K43</f>
        <v>158.1</v>
      </c>
      <c r="E82">
        <f>90-'scratch-all'!L43</f>
        <v>59.6</v>
      </c>
      <c r="F82"/>
      <c r="G82"/>
      <c r="H82" s="2">
        <f t="shared" si="4"/>
        <v>-10.85</v>
      </c>
      <c r="I82" s="5">
        <v>0</v>
      </c>
      <c r="J82">
        <f>'scratch-all'!X43</f>
        <v>-0.0034624023</v>
      </c>
      <c r="K82"/>
      <c r="L82">
        <f>'scratch-all'!M43</f>
        <v>0.02</v>
      </c>
      <c r="M82" s="3">
        <f t="shared" si="5"/>
        <v>-112.95261228378116</v>
      </c>
      <c r="N82" s="3">
        <f t="shared" si="1"/>
        <v>90.12415700867683</v>
      </c>
      <c r="O82"/>
      <c r="P82"/>
    </row>
    <row r="83" spans="1:16" ht="12">
      <c r="A83" t="str">
        <f>'scratch-all'!F44</f>
        <v>NGC6334_IN</v>
      </c>
      <c r="B83">
        <f>'scratch-all'!A44</f>
        <v>43329</v>
      </c>
      <c r="C83">
        <f>'scratch-all'!E44</f>
        <v>11.087</v>
      </c>
      <c r="D83">
        <f>'scratch-all'!K44</f>
        <v>159.5</v>
      </c>
      <c r="E83">
        <f>90-'scratch-all'!L44</f>
        <v>59</v>
      </c>
      <c r="F83"/>
      <c r="G83"/>
      <c r="H83" s="2">
        <f t="shared" si="4"/>
        <v>-10.85</v>
      </c>
      <c r="I83" s="5">
        <v>0</v>
      </c>
      <c r="J83">
        <f>'scratch-all'!X44</f>
        <v>0.024716309</v>
      </c>
      <c r="K83"/>
      <c r="L83">
        <f>'scratch-all'!M44</f>
        <v>0.02</v>
      </c>
      <c r="M83" s="3">
        <f t="shared" si="5"/>
        <v>-112.95499286344784</v>
      </c>
      <c r="N83" s="3">
        <f t="shared" si="1"/>
        <v>90.06528192732976</v>
      </c>
      <c r="O83"/>
      <c r="P83"/>
    </row>
    <row r="84" spans="1:17" ht="12">
      <c r="A84" t="str">
        <f>'scratch-all'!F45</f>
        <v>NGC6334_IN</v>
      </c>
      <c r="B84">
        <f>'scratch-all'!A45</f>
        <v>43330</v>
      </c>
      <c r="C84">
        <f>'scratch-all'!E45</f>
        <v>11.2</v>
      </c>
      <c r="D84">
        <f>'scratch-all'!K45</f>
        <v>161</v>
      </c>
      <c r="E84">
        <f>90-'scratch-all'!L45</f>
        <v>58.5</v>
      </c>
      <c r="F84"/>
      <c r="G84"/>
      <c r="H84" s="2">
        <f t="shared" si="4"/>
        <v>-10.85</v>
      </c>
      <c r="I84" s="5">
        <v>0</v>
      </c>
      <c r="J84">
        <f>'scratch-all'!X45</f>
        <v>-0.14529525</v>
      </c>
      <c r="K84"/>
      <c r="L84">
        <f>'scratch-all'!M45</f>
        <v>0.052</v>
      </c>
      <c r="M84" s="3">
        <f t="shared" si="5"/>
        <v>-112.60866068810475</v>
      </c>
      <c r="N84" s="3">
        <f t="shared" si="1"/>
        <v>90.02452029080972</v>
      </c>
      <c r="O84"/>
      <c r="P84"/>
      <c r="Q84"/>
    </row>
    <row r="85" spans="1:17" ht="12">
      <c r="A85" t="str">
        <f>'scratch-all'!F46</f>
        <v>NGC6334_IN</v>
      </c>
      <c r="B85">
        <f>'scratch-all'!A46</f>
        <v>43331</v>
      </c>
      <c r="C85">
        <f>'scratch-all'!E46</f>
        <v>11.315</v>
      </c>
      <c r="D85">
        <f>'scratch-all'!K46</f>
        <v>162.5</v>
      </c>
      <c r="E85">
        <f>90-'scratch-all'!L46</f>
        <v>58</v>
      </c>
      <c r="F85"/>
      <c r="G85"/>
      <c r="H85" s="2">
        <f t="shared" si="4"/>
        <v>-10.85</v>
      </c>
      <c r="I85" s="5">
        <v>0</v>
      </c>
      <c r="J85">
        <f>'scratch-all'!X46</f>
        <v>-0.016612467</v>
      </c>
      <c r="K85"/>
      <c r="L85">
        <f>'scratch-all'!M46</f>
        <v>0.039</v>
      </c>
      <c r="M85" s="3">
        <f t="shared" si="5"/>
        <v>-112.77990243088347</v>
      </c>
      <c r="N85" s="3">
        <f t="shared" si="1"/>
        <v>89.98613461851896</v>
      </c>
      <c r="O85"/>
      <c r="P85"/>
      <c r="Q85"/>
    </row>
    <row r="86" spans="1:17" ht="12">
      <c r="A86" t="str">
        <f>'scratch-all'!F47</f>
        <v>NGC6334_IN</v>
      </c>
      <c r="B86">
        <f>'scratch-all'!A47</f>
        <v>43332</v>
      </c>
      <c r="C86">
        <f>'scratch-all'!E47</f>
        <v>11.428</v>
      </c>
      <c r="D86">
        <f>'scratch-all'!K47</f>
        <v>164</v>
      </c>
      <c r="E86">
        <f>90-'scratch-all'!L47</f>
        <v>57.5</v>
      </c>
      <c r="F86"/>
      <c r="G86"/>
      <c r="H86" s="2">
        <f t="shared" si="4"/>
        <v>-10.85</v>
      </c>
      <c r="I86" s="5">
        <v>0</v>
      </c>
      <c r="J86">
        <f>'scratch-all'!X47</f>
        <v>-0.066394857</v>
      </c>
      <c r="K86"/>
      <c r="L86">
        <f>'scratch-all'!M47</f>
        <v>0.039</v>
      </c>
      <c r="M86" s="3">
        <f t="shared" si="5"/>
        <v>-112.6458597459183</v>
      </c>
      <c r="N86" s="3">
        <f t="shared" si="1"/>
        <v>89.94840749036943</v>
      </c>
      <c r="O86"/>
      <c r="P86"/>
      <c r="Q86"/>
    </row>
    <row r="87" spans="1:17" ht="12">
      <c r="A87" t="str">
        <f>'scratch-all'!F48</f>
        <v>NGC6334_IN</v>
      </c>
      <c r="B87">
        <f>'scratch-all'!A48</f>
        <v>43333</v>
      </c>
      <c r="C87">
        <f>'scratch-all'!E48</f>
        <v>11.552</v>
      </c>
      <c r="D87">
        <f>'scratch-all'!K48</f>
        <v>165.7</v>
      </c>
      <c r="E87">
        <f>90-'scratch-all'!L48</f>
        <v>57</v>
      </c>
      <c r="F87"/>
      <c r="G87"/>
      <c r="H87" s="2">
        <f t="shared" si="4"/>
        <v>-10.85</v>
      </c>
      <c r="I87" s="5">
        <v>0</v>
      </c>
      <c r="J87">
        <f>'scratch-all'!X48</f>
        <v>0.034109212</v>
      </c>
      <c r="K87"/>
      <c r="L87">
        <f>'scratch-all'!M48</f>
        <v>0.049</v>
      </c>
      <c r="M87" s="3">
        <f t="shared" si="5"/>
        <v>-112.7701626460123</v>
      </c>
      <c r="N87" s="3">
        <f t="shared" si="1"/>
        <v>89.91445600857078</v>
      </c>
      <c r="O87"/>
      <c r="P87"/>
      <c r="Q87"/>
    </row>
    <row r="88" spans="1:17" ht="12">
      <c r="A88" t="str">
        <f>'scratch-all'!F49</f>
        <v>NGC6334_IN</v>
      </c>
      <c r="B88">
        <f>'scratch-all'!A49</f>
        <v>43334</v>
      </c>
      <c r="C88">
        <f>'scratch-all'!E49</f>
        <v>11.666</v>
      </c>
      <c r="D88">
        <f>'scratch-all'!K49</f>
        <v>167.3</v>
      </c>
      <c r="E88">
        <f>90-'scratch-all'!L49</f>
        <v>56.7</v>
      </c>
      <c r="F88"/>
      <c r="G88"/>
      <c r="H88" s="2">
        <f t="shared" si="4"/>
        <v>-10.85</v>
      </c>
      <c r="I88" s="5">
        <v>0</v>
      </c>
      <c r="J88">
        <f>'scratch-all'!X49</f>
        <v>-0.025066081</v>
      </c>
      <c r="K88"/>
      <c r="L88">
        <f>'scratch-all'!M49</f>
        <v>0.037</v>
      </c>
      <c r="M88" s="3">
        <f t="shared" si="5"/>
        <v>-112.61547843067159</v>
      </c>
      <c r="N88" s="3">
        <f t="shared" si="1"/>
        <v>89.90459156477125</v>
      </c>
      <c r="O88"/>
      <c r="P88"/>
      <c r="Q88"/>
    </row>
    <row r="89" spans="1:17" ht="12">
      <c r="A89" t="str">
        <f>'scratch-all'!F50</f>
        <v>NGC6334_IN</v>
      </c>
      <c r="B89">
        <f>'scratch-all'!A50</f>
        <v>43335</v>
      </c>
      <c r="C89">
        <f>'scratch-all'!E50</f>
        <v>11.78</v>
      </c>
      <c r="D89">
        <f>'scratch-all'!K50</f>
        <v>168.9</v>
      </c>
      <c r="E89">
        <f>90-'scratch-all'!L50</f>
        <v>56.3</v>
      </c>
      <c r="F89"/>
      <c r="G89"/>
      <c r="H89" s="2">
        <f t="shared" si="4"/>
        <v>-10.85</v>
      </c>
      <c r="I89" s="5">
        <v>0</v>
      </c>
      <c r="J89">
        <f>'scratch-all'!X50</f>
        <v>-0.30215674</v>
      </c>
      <c r="K89"/>
      <c r="L89">
        <f>'scratch-all'!M50</f>
        <v>0.037</v>
      </c>
      <c r="M89" s="3">
        <f t="shared" si="5"/>
        <v>-112.10259007671037</v>
      </c>
      <c r="N89" s="3">
        <f t="shared" si="1"/>
        <v>89.88255659610456</v>
      </c>
      <c r="O89"/>
      <c r="P89"/>
      <c r="Q89"/>
    </row>
    <row r="90" spans="1:17" ht="12">
      <c r="A90" t="str">
        <f>'scratch-all'!F51</f>
        <v>NGC6334_IN</v>
      </c>
      <c r="B90">
        <f>'scratch-all'!A51</f>
        <v>43336</v>
      </c>
      <c r="C90">
        <f>'scratch-all'!E51</f>
        <v>11.894</v>
      </c>
      <c r="D90">
        <f>'scratch-all'!K51</f>
        <v>170.6</v>
      </c>
      <c r="E90">
        <f>90-'scratch-all'!L51</f>
        <v>56</v>
      </c>
      <c r="F90"/>
      <c r="G90"/>
      <c r="H90" s="2">
        <f t="shared" si="4"/>
        <v>-10.85</v>
      </c>
      <c r="I90" s="5">
        <v>0</v>
      </c>
      <c r="J90">
        <f>'scratch-all'!X51</f>
        <v>-0.55012939</v>
      </c>
      <c r="K90"/>
      <c r="L90">
        <f>'scratch-all'!M51</f>
        <v>0.037</v>
      </c>
      <c r="M90" s="3">
        <f t="shared" si="5"/>
        <v>-111.66439940038832</v>
      </c>
      <c r="N90" s="3">
        <f aca="true" t="shared" si="6" ref="N90:N108">G$5+G$9*E90*3600+G$12*E90*E90*PI()/180*3600+(I90-I$9)*I$12+J$12*J90+K$12*J90*J90+(C90-C$5)*C$12+G$15*SIN(D90*PI()/180)</f>
        <v>89.87257891840325</v>
      </c>
      <c r="O90"/>
      <c r="P90"/>
      <c r="Q90"/>
    </row>
    <row r="91" spans="1:17" ht="12">
      <c r="A91" t="str">
        <f>'scratch-all'!F52</f>
        <v>NGC6334_IN</v>
      </c>
      <c r="B91">
        <f>'scratch-all'!A52</f>
        <v>43337</v>
      </c>
      <c r="C91">
        <f>'scratch-all'!E52</f>
        <v>12.088</v>
      </c>
      <c r="D91">
        <f>'scratch-all'!K52</f>
        <v>173.4</v>
      </c>
      <c r="E91">
        <f>90-'scratch-all'!L52</f>
        <v>55.6</v>
      </c>
      <c r="F91"/>
      <c r="G91"/>
      <c r="H91" s="2">
        <f t="shared" si="4"/>
        <v>-10.85</v>
      </c>
      <c r="I91" s="5">
        <v>0</v>
      </c>
      <c r="J91">
        <f>'scratch-all'!X52</f>
        <v>-0.19319906</v>
      </c>
      <c r="K91"/>
      <c r="L91">
        <f>'scratch-all'!M52</f>
        <v>0.015</v>
      </c>
      <c r="M91" s="3">
        <f t="shared" si="5"/>
        <v>-112.15786999695356</v>
      </c>
      <c r="N91" s="3">
        <f t="shared" si="6"/>
        <v>89.87133319181683</v>
      </c>
      <c r="O91"/>
      <c r="P91"/>
      <c r="Q91"/>
    </row>
    <row r="92" spans="1:17" ht="12">
      <c r="A92" t="str">
        <f>'scratch-all'!F53</f>
        <v>NGC6334_IN</v>
      </c>
      <c r="B92">
        <f>'scratch-all'!A53</f>
        <v>43338</v>
      </c>
      <c r="C92">
        <f>'scratch-all'!E53</f>
        <v>12.202</v>
      </c>
      <c r="D92">
        <f>'scratch-all'!K53</f>
        <v>175</v>
      </c>
      <c r="E92">
        <f>90-'scratch-all'!L53</f>
        <v>55.5</v>
      </c>
      <c r="F92"/>
      <c r="G92"/>
      <c r="H92" s="2">
        <f t="shared" si="4"/>
        <v>-10.85</v>
      </c>
      <c r="I92" s="5">
        <v>0</v>
      </c>
      <c r="J92">
        <f>'scratch-all'!X53</f>
        <v>-0.42896094</v>
      </c>
      <c r="K92"/>
      <c r="L92">
        <f>'scratch-all'!M53</f>
        <v>0.055</v>
      </c>
      <c r="M92" s="3">
        <f t="shared" si="5"/>
        <v>-111.72708575820575</v>
      </c>
      <c r="N92" s="3">
        <f t="shared" si="6"/>
        <v>89.8878366171901</v>
      </c>
      <c r="O92"/>
      <c r="P92"/>
      <c r="Q92"/>
    </row>
    <row r="93" spans="1:17" ht="12">
      <c r="A93" t="str">
        <f>'scratch-all'!F54</f>
        <v>NGC6334_IN</v>
      </c>
      <c r="B93">
        <f>'scratch-all'!A54</f>
        <v>43339</v>
      </c>
      <c r="C93">
        <f>'scratch-all'!E54</f>
        <v>12.316</v>
      </c>
      <c r="D93">
        <f>'scratch-all'!K54</f>
        <v>176.7</v>
      </c>
      <c r="E93">
        <f>90-'scratch-all'!L54</f>
        <v>55.4</v>
      </c>
      <c r="F93"/>
      <c r="G93"/>
      <c r="H93" s="2">
        <f t="shared" si="4"/>
        <v>-10.85</v>
      </c>
      <c r="I93" s="5">
        <v>0</v>
      </c>
      <c r="J93">
        <f>'scratch-all'!X54</f>
        <v>-0.4036001</v>
      </c>
      <c r="K93"/>
      <c r="L93">
        <f>'scratch-all'!M54</f>
        <v>0.046</v>
      </c>
      <c r="M93" s="3">
        <f t="shared" si="5"/>
        <v>-111.72151513104635</v>
      </c>
      <c r="N93" s="3">
        <f t="shared" si="6"/>
        <v>89.9030585951663</v>
      </c>
      <c r="O93"/>
      <c r="P93"/>
      <c r="Q93"/>
    </row>
    <row r="94" spans="1:17" ht="12">
      <c r="A94" t="str">
        <f>'scratch-all'!F55</f>
        <v>NGC6334_IN</v>
      </c>
      <c r="B94">
        <f>'scratch-all'!A55</f>
        <v>43340</v>
      </c>
      <c r="C94">
        <f>'scratch-all'!E55</f>
        <v>12.43</v>
      </c>
      <c r="D94">
        <f>'scratch-all'!K55</f>
        <v>178.4</v>
      </c>
      <c r="E94">
        <f>90-'scratch-all'!L55</f>
        <v>55.3</v>
      </c>
      <c r="F94"/>
      <c r="G94"/>
      <c r="H94" s="2">
        <f t="shared" si="4"/>
        <v>-10.85</v>
      </c>
      <c r="I94" s="5">
        <v>0</v>
      </c>
      <c r="J94">
        <f>'scratch-all'!X55</f>
        <v>-0.57079378</v>
      </c>
      <c r="K94"/>
      <c r="L94">
        <f>'scratch-all'!M55</f>
        <v>0.046</v>
      </c>
      <c r="M94" s="3">
        <f t="shared" si="5"/>
        <v>-111.41858442321406</v>
      </c>
      <c r="N94" s="3">
        <f t="shared" si="6"/>
        <v>89.91830991109232</v>
      </c>
      <c r="O94"/>
      <c r="P94"/>
      <c r="Q94"/>
    </row>
    <row r="95" spans="1:17" ht="12">
      <c r="A95" s="20" t="str">
        <f>'scratch-all'!F56</f>
        <v>CAL_16293M2422</v>
      </c>
      <c r="B95" s="20">
        <f>'scratch-all'!A56</f>
        <v>43341</v>
      </c>
      <c r="C95" s="20">
        <f>'scratch-all'!E56</f>
        <v>12.557</v>
      </c>
      <c r="D95" s="20">
        <f>'scratch-all'!K56</f>
        <v>195.9</v>
      </c>
      <c r="E95" s="20">
        <f>90-'scratch-all'!L56</f>
        <v>45.6</v>
      </c>
      <c r="F95" s="20">
        <f>F27</f>
        <v>-115.6</v>
      </c>
      <c r="G95" s="20">
        <f>G27</f>
        <v>90.9</v>
      </c>
      <c r="H95" s="23">
        <f t="shared" si="4"/>
        <v>-10.85</v>
      </c>
      <c r="I95" s="24">
        <v>0</v>
      </c>
      <c r="J95" s="20">
        <f>'scratch-all'!X56</f>
        <v>-0.31436751</v>
      </c>
      <c r="K95" s="20"/>
      <c r="L95" s="20">
        <f>'scratch-all'!M56</f>
        <v>0.046</v>
      </c>
      <c r="M95" s="25">
        <f t="shared" si="5"/>
        <v>-112.3310628048868</v>
      </c>
      <c r="N95" s="25">
        <f t="shared" si="6"/>
        <v>88.90557169172577</v>
      </c>
      <c r="O95" s="25">
        <f>F95-M95</f>
        <v>-3.268937195113196</v>
      </c>
      <c r="P95" s="25">
        <f>G95-N95</f>
        <v>1.9944283082742373</v>
      </c>
      <c r="Q95"/>
    </row>
    <row r="96" spans="1:17" ht="12">
      <c r="A96" t="str">
        <f>'scratch-all'!F57</f>
        <v>NGC6334_IN</v>
      </c>
      <c r="B96">
        <f>'scratch-all'!A57</f>
        <v>43342</v>
      </c>
      <c r="C96">
        <f>'scratch-all'!E57</f>
        <v>12.72</v>
      </c>
      <c r="D96">
        <f>'scratch-all'!K57</f>
        <v>182.7</v>
      </c>
      <c r="E96">
        <f>90-'scratch-all'!L57</f>
        <v>55.3</v>
      </c>
      <c r="F96"/>
      <c r="G96"/>
      <c r="H96" s="2">
        <f t="shared" si="4"/>
        <v>-10.85</v>
      </c>
      <c r="I96" s="5">
        <v>0</v>
      </c>
      <c r="J96">
        <f>'scratch-all'!X57</f>
        <v>-0.51913281</v>
      </c>
      <c r="K96"/>
      <c r="L96">
        <f>'scratch-all'!M57</f>
        <v>0.044</v>
      </c>
      <c r="M96" s="3">
        <f t="shared" si="5"/>
        <v>-111.38781041084864</v>
      </c>
      <c r="N96" s="3">
        <f t="shared" si="6"/>
        <v>89.98785328640334</v>
      </c>
      <c r="O96"/>
      <c r="P96"/>
      <c r="Q96"/>
    </row>
    <row r="97" spans="1:17" ht="12">
      <c r="A97" t="str">
        <f>'scratch-all'!F58</f>
        <v>NGC6334_IN</v>
      </c>
      <c r="B97">
        <f>'scratch-all'!A58</f>
        <v>43343</v>
      </c>
      <c r="C97">
        <f>'scratch-all'!E58</f>
        <v>12.834</v>
      </c>
      <c r="D97">
        <f>'scratch-all'!K58</f>
        <v>184.4</v>
      </c>
      <c r="E97">
        <f>90-'scratch-all'!L58</f>
        <v>55.4</v>
      </c>
      <c r="F97"/>
      <c r="G97"/>
      <c r="H97" s="2">
        <f t="shared" si="4"/>
        <v>-10.85</v>
      </c>
      <c r="I97" s="5">
        <v>0</v>
      </c>
      <c r="J97">
        <f>'scratch-all'!X58</f>
        <v>-0.77461979</v>
      </c>
      <c r="K97"/>
      <c r="L97">
        <f>'scratch-all'!M58</f>
        <v>0.031</v>
      </c>
      <c r="M97" s="3">
        <f t="shared" si="5"/>
        <v>-110.96566966930968</v>
      </c>
      <c r="N97" s="3">
        <f t="shared" si="6"/>
        <v>90.02707828710253</v>
      </c>
      <c r="O97"/>
      <c r="P97"/>
      <c r="Q97"/>
    </row>
    <row r="98" spans="1:17" ht="12">
      <c r="A98" t="str">
        <f>'scratch-all'!F59</f>
        <v>NGC6334_IN</v>
      </c>
      <c r="B98">
        <f>'scratch-all'!A59</f>
        <v>43344</v>
      </c>
      <c r="C98">
        <f>'scratch-all'!E59</f>
        <v>12.948</v>
      </c>
      <c r="D98">
        <f>'scratch-all'!K59</f>
        <v>186</v>
      </c>
      <c r="E98">
        <f>90-'scratch-all'!L59</f>
        <v>55.6</v>
      </c>
      <c r="F98"/>
      <c r="G98"/>
      <c r="H98" s="2">
        <f t="shared" si="4"/>
        <v>-10.85</v>
      </c>
      <c r="I98" s="5">
        <v>0</v>
      </c>
      <c r="J98">
        <f>'scratch-all'!X59</f>
        <v>-1.0949178</v>
      </c>
      <c r="K98"/>
      <c r="L98">
        <f>'scratch-all'!M59</f>
        <v>0.031</v>
      </c>
      <c r="M98" s="3">
        <f t="shared" si="5"/>
        <v>-110.48432808988179</v>
      </c>
      <c r="N98" s="3">
        <f t="shared" si="6"/>
        <v>90.07982347555726</v>
      </c>
      <c r="O98"/>
      <c r="P98"/>
      <c r="Q98"/>
    </row>
    <row r="99" spans="1:17" ht="12">
      <c r="A99" t="str">
        <f>'scratch-all'!F60</f>
        <v>NGC6334_IN</v>
      </c>
      <c r="B99">
        <f>'scratch-all'!A60</f>
        <v>43345</v>
      </c>
      <c r="C99">
        <f>'scratch-all'!E60</f>
        <v>13.062</v>
      </c>
      <c r="D99">
        <f>'scratch-all'!K60</f>
        <v>187.7</v>
      </c>
      <c r="E99">
        <f>90-'scratch-all'!L60</f>
        <v>55.8</v>
      </c>
      <c r="F99"/>
      <c r="G99"/>
      <c r="H99" s="2">
        <f t="shared" si="4"/>
        <v>-10.85</v>
      </c>
      <c r="I99" s="5">
        <v>0</v>
      </c>
      <c r="J99">
        <f>'scratch-all'!X60</f>
        <v>-0.67129785</v>
      </c>
      <c r="K99"/>
      <c r="L99">
        <f>'scratch-all'!M60</f>
        <v>0.031</v>
      </c>
      <c r="M99" s="3">
        <f t="shared" si="5"/>
        <v>-111.02930284894624</v>
      </c>
      <c r="N99" s="3">
        <f t="shared" si="6"/>
        <v>90.13160916350346</v>
      </c>
      <c r="O99"/>
      <c r="P99"/>
      <c r="Q99"/>
    </row>
    <row r="100" spans="1:17" ht="12">
      <c r="A100" t="str">
        <f>'scratch-all'!F61</f>
        <v>NGC6334_IN</v>
      </c>
      <c r="B100">
        <f>'scratch-all'!A61</f>
        <v>43346</v>
      </c>
      <c r="C100">
        <f>'scratch-all'!E61</f>
        <v>13.199</v>
      </c>
      <c r="D100">
        <f>'scratch-all'!K61</f>
        <v>189.7</v>
      </c>
      <c r="E100">
        <f>90-'scratch-all'!L61</f>
        <v>56</v>
      </c>
      <c r="F100"/>
      <c r="G100"/>
      <c r="H100" s="2">
        <f t="shared" si="4"/>
        <v>-10.85</v>
      </c>
      <c r="I100" s="5">
        <v>0</v>
      </c>
      <c r="J100">
        <f>'scratch-all'!X61</f>
        <v>-0.53134359</v>
      </c>
      <c r="K100"/>
      <c r="L100">
        <f>'scratch-all'!M61</f>
        <v>0.037</v>
      </c>
      <c r="M100" s="3">
        <f t="shared" si="5"/>
        <v>-111.19351702603403</v>
      </c>
      <c r="N100" s="3">
        <f t="shared" si="6"/>
        <v>90.18985287466921</v>
      </c>
      <c r="O100"/>
      <c r="P100"/>
      <c r="Q100"/>
    </row>
    <row r="101" spans="1:17" ht="12">
      <c r="A101" t="str">
        <f>'scratch-all'!F62</f>
        <v>NGC6334_IN</v>
      </c>
      <c r="B101">
        <f>'scratch-all'!A62</f>
        <v>43347</v>
      </c>
      <c r="C101">
        <f>'scratch-all'!E62</f>
        <v>13.312</v>
      </c>
      <c r="D101">
        <f>'scratch-all'!K62</f>
        <v>191.3</v>
      </c>
      <c r="E101">
        <f>90-'scratch-all'!L62</f>
        <v>56.3</v>
      </c>
      <c r="F101"/>
      <c r="G101"/>
      <c r="H101" s="2">
        <f t="shared" si="4"/>
        <v>-10.85</v>
      </c>
      <c r="I101" s="5">
        <v>0</v>
      </c>
      <c r="J101">
        <f>'scratch-all'!X62</f>
        <v>-0.33597119</v>
      </c>
      <c r="K101"/>
      <c r="L101">
        <f>'scratch-all'!M62</f>
        <v>0.017</v>
      </c>
      <c r="M101" s="3">
        <f t="shared" si="5"/>
        <v>-111.46033541696653</v>
      </c>
      <c r="N101" s="3">
        <f t="shared" si="6"/>
        <v>90.25581276553835</v>
      </c>
      <c r="O101"/>
      <c r="P101"/>
      <c r="Q101"/>
    </row>
    <row r="102" spans="1:17" ht="12">
      <c r="A102" t="str">
        <f>'scratch-all'!F63</f>
        <v>NGC6334_IN</v>
      </c>
      <c r="B102">
        <f>'scratch-all'!A63</f>
        <v>43348</v>
      </c>
      <c r="C102">
        <f>'scratch-all'!E63</f>
        <v>13.426</v>
      </c>
      <c r="D102">
        <f>'scratch-all'!K63</f>
        <v>192.9</v>
      </c>
      <c r="E102">
        <f>90-'scratch-all'!L63</f>
        <v>56.7</v>
      </c>
      <c r="F102"/>
      <c r="G102"/>
      <c r="H102" s="2">
        <f t="shared" si="4"/>
        <v>-10.85</v>
      </c>
      <c r="I102" s="5">
        <v>0</v>
      </c>
      <c r="J102">
        <f>'scratch-all'!X63</f>
        <v>-0.32094255</v>
      </c>
      <c r="K102"/>
      <c r="L102">
        <f>'scratch-all'!M63</f>
        <v>0.017</v>
      </c>
      <c r="M102" s="3">
        <f t="shared" si="5"/>
        <v>-111.44235280065362</v>
      </c>
      <c r="N102" s="3">
        <f t="shared" si="6"/>
        <v>90.33577060764074</v>
      </c>
      <c r="O102"/>
      <c r="P102"/>
      <c r="Q102"/>
    </row>
    <row r="103" spans="1:17" ht="12">
      <c r="A103" t="str">
        <f>'scratch-all'!F64</f>
        <v>NGC6334_IN</v>
      </c>
      <c r="B103">
        <f>'scratch-all'!A64</f>
        <v>43349</v>
      </c>
      <c r="C103">
        <f>'scratch-all'!E64</f>
        <v>13.54</v>
      </c>
      <c r="D103">
        <f>'scratch-all'!K64</f>
        <v>194.5</v>
      </c>
      <c r="E103">
        <f>90-'scratch-all'!L64</f>
        <v>57.1</v>
      </c>
      <c r="F103"/>
      <c r="G103"/>
      <c r="H103" s="2">
        <f t="shared" si="4"/>
        <v>-10.85</v>
      </c>
      <c r="I103" s="5">
        <v>0</v>
      </c>
      <c r="J103">
        <f>'scratch-all'!X64</f>
        <v>-0.28994596</v>
      </c>
      <c r="K103"/>
      <c r="L103">
        <f>'scratch-all'!M64</f>
        <v>0.017</v>
      </c>
      <c r="M103" s="3">
        <f t="shared" si="5"/>
        <v>-111.45282303256725</v>
      </c>
      <c r="N103" s="3">
        <f t="shared" si="6"/>
        <v>90.41693148476264</v>
      </c>
      <c r="O103"/>
      <c r="P103"/>
      <c r="Q103"/>
    </row>
    <row r="104" spans="1:17" ht="12">
      <c r="A104" t="str">
        <f>'scratch-all'!F65</f>
        <v>NGC6334_IN</v>
      </c>
      <c r="B104">
        <f>'scratch-all'!A65</f>
        <v>43350</v>
      </c>
      <c r="C104">
        <f>'scratch-all'!E65</f>
        <v>13.658</v>
      </c>
      <c r="D104">
        <f>'scratch-all'!K65</f>
        <v>196.1</v>
      </c>
      <c r="E104">
        <f>90-'scratch-all'!L65</f>
        <v>57.5</v>
      </c>
      <c r="F104"/>
      <c r="G104"/>
      <c r="H104" s="2">
        <f t="shared" si="4"/>
        <v>-10.85</v>
      </c>
      <c r="I104" s="5">
        <v>0</v>
      </c>
      <c r="J104">
        <f>'scratch-all'!X65</f>
        <v>-0.82064502</v>
      </c>
      <c r="K104"/>
      <c r="L104">
        <f>'scratch-all'!M65</f>
        <v>0.044</v>
      </c>
      <c r="M104" s="3">
        <f t="shared" si="5"/>
        <v>-110.60513210708991</v>
      </c>
      <c r="N104" s="3">
        <f t="shared" si="6"/>
        <v>90.50104126877706</v>
      </c>
      <c r="O104"/>
      <c r="P104"/>
      <c r="Q104"/>
    </row>
    <row r="105" spans="1:17" ht="12">
      <c r="A105" t="str">
        <f>'scratch-all'!F66</f>
        <v>NGC6334_IN</v>
      </c>
      <c r="B105">
        <f>'scratch-all'!A66</f>
        <v>43351</v>
      </c>
      <c r="C105">
        <f>'scratch-all'!E66</f>
        <v>13.843</v>
      </c>
      <c r="D105">
        <f>'scratch-all'!K66</f>
        <v>198.6</v>
      </c>
      <c r="E105">
        <f>90-'scratch-all'!L66</f>
        <v>58.3</v>
      </c>
      <c r="F105"/>
      <c r="G105"/>
      <c r="H105" s="2">
        <f t="shared" si="4"/>
        <v>-10.85</v>
      </c>
      <c r="I105" s="5">
        <v>0</v>
      </c>
      <c r="J105">
        <f>'scratch-all'!X66</f>
        <v>-1.2367507</v>
      </c>
      <c r="K105"/>
      <c r="L105">
        <f>'scratch-all'!M66</f>
        <v>0.049</v>
      </c>
      <c r="M105" s="3">
        <f t="shared" si="5"/>
        <v>-109.9920512164852</v>
      </c>
      <c r="N105" s="3">
        <f t="shared" si="6"/>
        <v>90.65952832964535</v>
      </c>
      <c r="O105"/>
      <c r="P105"/>
      <c r="Q105"/>
    </row>
    <row r="106" spans="1:17" ht="12">
      <c r="A106" t="str">
        <f>'scratch-all'!F67</f>
        <v>NGC6334_IN</v>
      </c>
      <c r="B106">
        <f>'scratch-all'!A67</f>
        <v>43352</v>
      </c>
      <c r="C106">
        <f>'scratch-all'!E67</f>
        <v>13.958</v>
      </c>
      <c r="D106">
        <f>'scratch-all'!K67</f>
        <v>200.1</v>
      </c>
      <c r="E106">
        <f>90-'scratch-all'!L67</f>
        <v>58.8</v>
      </c>
      <c r="F106"/>
      <c r="G106"/>
      <c r="H106" s="2">
        <f aca="true" t="shared" si="7" ref="H106:H169">-10.85</f>
        <v>-10.85</v>
      </c>
      <c r="I106" s="5">
        <v>0</v>
      </c>
      <c r="J106">
        <f>'scratch-all'!X67</f>
        <v>-1.2527186</v>
      </c>
      <c r="K106"/>
      <c r="L106">
        <f>'scratch-all'!M67</f>
        <v>0.049</v>
      </c>
      <c r="M106" s="3">
        <f aca="true" t="shared" si="8" ref="M106:M169">F$5+F$9*E106*3600+F$12*E106*E106*PI()/180*3600+(H106-H$9)*H$12+J$9*J106+K$9*J106*J106+(C106-C$5)*C$9+F$15*COS(D106*PI()/180)</f>
        <v>-109.9359485912437</v>
      </c>
      <c r="N106" s="3">
        <f t="shared" si="6"/>
        <v>90.76148156643455</v>
      </c>
      <c r="O106"/>
      <c r="P106"/>
      <c r="Q106"/>
    </row>
    <row r="107" spans="1:17" ht="12">
      <c r="A107" t="str">
        <f>'scratch-all'!F68</f>
        <v>NGC6334_IN</v>
      </c>
      <c r="B107">
        <f>'scratch-all'!A68</f>
        <v>43353</v>
      </c>
      <c r="C107">
        <f>'scratch-all'!E68</f>
        <v>14.072</v>
      </c>
      <c r="D107">
        <f>'scratch-all'!K68</f>
        <v>201.6</v>
      </c>
      <c r="E107">
        <f>90-'scratch-all'!L68</f>
        <v>59.4</v>
      </c>
      <c r="F107"/>
      <c r="G107"/>
      <c r="H107" s="2">
        <f t="shared" si="7"/>
        <v>-10.85</v>
      </c>
      <c r="I107" s="5">
        <v>0</v>
      </c>
      <c r="J107">
        <f>'scratch-all'!X68</f>
        <v>-1.1982397</v>
      </c>
      <c r="K107"/>
      <c r="L107">
        <f>'scratch-all'!M68</f>
        <v>0.049</v>
      </c>
      <c r="M107" s="3">
        <f t="shared" si="8"/>
        <v>-109.96716104686065</v>
      </c>
      <c r="N107" s="3">
        <f t="shared" si="6"/>
        <v>90.8795139746534</v>
      </c>
      <c r="O107"/>
      <c r="P107"/>
      <c r="Q107"/>
    </row>
    <row r="108" spans="1:17" ht="12">
      <c r="A108" t="str">
        <f>'scratch-all'!F69</f>
        <v>NGC6334_IN</v>
      </c>
      <c r="B108">
        <f>'scratch-all'!A69</f>
        <v>43354</v>
      </c>
      <c r="C108">
        <f>'scratch-all'!E69</f>
        <v>14.186</v>
      </c>
      <c r="D108">
        <f>'scratch-all'!K69</f>
        <v>203.1</v>
      </c>
      <c r="E108">
        <f>90-'scratch-all'!L69</f>
        <v>60</v>
      </c>
      <c r="F108"/>
      <c r="G108"/>
      <c r="H108" s="2">
        <f t="shared" si="7"/>
        <v>-10.85</v>
      </c>
      <c r="I108" s="5">
        <v>0</v>
      </c>
      <c r="J108">
        <f>'scratch-all'!X69</f>
        <v>-1.2677472</v>
      </c>
      <c r="K108"/>
      <c r="L108">
        <f>'scratch-all'!M69</f>
        <v>0.046</v>
      </c>
      <c r="M108" s="3">
        <f t="shared" si="8"/>
        <v>-109.84715823443443</v>
      </c>
      <c r="N108" s="3">
        <f t="shared" si="6"/>
        <v>91.00014937432815</v>
      </c>
      <c r="O108"/>
      <c r="P108"/>
      <c r="Q108"/>
    </row>
    <row r="109" spans="1:17" ht="12">
      <c r="A109" s="20" t="str">
        <f>'scratch-all'!F70</f>
        <v>CRL2688</v>
      </c>
      <c r="B109" s="20">
        <f>'scratch-all'!A70</f>
        <v>43355</v>
      </c>
      <c r="C109" s="20">
        <f>'scratch-all'!E70</f>
        <v>14.358</v>
      </c>
      <c r="D109" s="20">
        <f>'scratch-all'!K70</f>
        <v>49.5</v>
      </c>
      <c r="E109" s="20">
        <f>90-'scratch-all'!L70</f>
        <v>29.4</v>
      </c>
      <c r="F109" s="20">
        <f>F28</f>
        <v>-114.4</v>
      </c>
      <c r="G109" s="20">
        <f>G28</f>
        <v>92.1</v>
      </c>
      <c r="H109" s="23">
        <f t="shared" si="7"/>
        <v>-10.85</v>
      </c>
      <c r="I109" s="24">
        <v>0</v>
      </c>
      <c r="J109" s="20">
        <f>'scratch-all'!X70</f>
        <v>-1.6397062</v>
      </c>
      <c r="K109" s="20"/>
      <c r="L109" s="20">
        <f>'scratch-all'!M70</f>
        <v>0.046</v>
      </c>
      <c r="M109" s="25">
        <f t="shared" si="8"/>
        <v>-115.19894425969682</v>
      </c>
      <c r="N109" s="25">
        <f aca="true" t="shared" si="9" ref="N106:N169">G$5+G$9*E109*3600+G$12*E109*E109*PI()/180*3600+(I109-I$9)*I$12+J$12*J109+K$12*J109*J109+(C109-C$5)*C$12+G$15*SIN(D109*PI()/180)</f>
        <v>90.45489444989113</v>
      </c>
      <c r="O109" s="25">
        <f>F109-M109</f>
        <v>0.7989442596968104</v>
      </c>
      <c r="P109" s="25">
        <f>G109-N109</f>
        <v>1.645105550108866</v>
      </c>
      <c r="Q109"/>
    </row>
    <row r="110" spans="1:17" s="34" customFormat="1" ht="12">
      <c r="A110" s="30" t="str">
        <f>'scratch-all'!F71</f>
        <v>DR21M</v>
      </c>
      <c r="B110" s="30">
        <f>'scratch-all'!A71</f>
        <v>43356</v>
      </c>
      <c r="C110" s="30">
        <f>'scratch-all'!E71</f>
        <v>14.549</v>
      </c>
      <c r="D110" s="30">
        <f>'scratch-all'!K71</f>
        <v>31.6</v>
      </c>
      <c r="E110" s="30">
        <f>90-'scratch-all'!L71</f>
        <v>27.5</v>
      </c>
      <c r="F110" s="30">
        <v>-114.4</v>
      </c>
      <c r="G110" s="30">
        <v>90.9</v>
      </c>
      <c r="H110" s="31">
        <f t="shared" si="7"/>
        <v>-10.85</v>
      </c>
      <c r="I110" s="32">
        <v>0</v>
      </c>
      <c r="J110" s="30">
        <f>'scratch-all'!X71</f>
        <v>-1.4800269</v>
      </c>
      <c r="K110" s="30"/>
      <c r="L110" s="30">
        <f>'scratch-all'!M71</f>
        <v>0.044</v>
      </c>
      <c r="M110" s="33">
        <f t="shared" si="8"/>
        <v>-116.003238593606</v>
      </c>
      <c r="N110" s="33">
        <f t="shared" si="9"/>
        <v>90.47672501377632</v>
      </c>
      <c r="O110" s="33">
        <f>F110-M110</f>
        <v>1.6032385936059939</v>
      </c>
      <c r="P110" s="33">
        <f>G110-N110</f>
        <v>0.42327498622368864</v>
      </c>
      <c r="Q110" s="30"/>
    </row>
    <row r="111" spans="1:17" s="34" customFormat="1" ht="12">
      <c r="A111" s="30" t="str">
        <f>'scratch-all'!F72</f>
        <v>DR21M</v>
      </c>
      <c r="B111" s="30">
        <f>'scratch-all'!A72</f>
        <v>43357</v>
      </c>
      <c r="C111" s="30">
        <f>'scratch-all'!E72</f>
        <v>14.664</v>
      </c>
      <c r="D111" s="30">
        <f>'scratch-all'!K72</f>
        <v>29.5</v>
      </c>
      <c r="E111" s="30">
        <f>90-'scratch-all'!L72</f>
        <v>26.700000000000003</v>
      </c>
      <c r="F111" s="30">
        <v>-115.6</v>
      </c>
      <c r="G111" s="30">
        <v>91.7</v>
      </c>
      <c r="H111" s="31">
        <f t="shared" si="7"/>
        <v>-10.85</v>
      </c>
      <c r="I111" s="32">
        <v>0</v>
      </c>
      <c r="J111" s="30">
        <f>'scratch-all'!X72</f>
        <v>-1.5241735</v>
      </c>
      <c r="K111" s="30"/>
      <c r="L111" s="30">
        <f>'scratch-all'!M72</f>
        <v>0.045</v>
      </c>
      <c r="M111" s="33">
        <f t="shared" si="8"/>
        <v>-116.03973844394315</v>
      </c>
      <c r="N111" s="33">
        <f t="shared" si="9"/>
        <v>90.55876012148175</v>
      </c>
      <c r="O111" s="33">
        <f>F111-M111</f>
        <v>0.4397384439431562</v>
      </c>
      <c r="P111" s="33">
        <f>G111-N111</f>
        <v>1.141239878518249</v>
      </c>
      <c r="Q111" s="30"/>
    </row>
    <row r="112" spans="1:17" s="34" customFormat="1" ht="12">
      <c r="A112" s="30" t="str">
        <f>'scratch-all'!F73</f>
        <v>DR21M</v>
      </c>
      <c r="B112" s="30">
        <f>'scratch-all'!A73</f>
        <v>43358</v>
      </c>
      <c r="C112" s="30">
        <f>'scratch-all'!E73</f>
        <v>14.778</v>
      </c>
      <c r="D112" s="30">
        <f>'scratch-all'!K73</f>
        <v>27.2</v>
      </c>
      <c r="E112" s="30">
        <f>90-'scratch-all'!L73</f>
        <v>25.900000000000006</v>
      </c>
      <c r="F112" s="30">
        <v>-115.9</v>
      </c>
      <c r="G112" s="30">
        <v>91.2</v>
      </c>
      <c r="H112" s="31">
        <f t="shared" si="7"/>
        <v>-10.85</v>
      </c>
      <c r="I112" s="32">
        <v>0</v>
      </c>
      <c r="J112" s="30">
        <f>'scratch-all'!X73</f>
        <v>-1.7787212</v>
      </c>
      <c r="K112" s="30"/>
      <c r="L112" s="30">
        <f>'scratch-all'!M73</f>
        <v>0.045</v>
      </c>
      <c r="M112" s="33">
        <f t="shared" si="8"/>
        <v>-115.85855712640752</v>
      </c>
      <c r="N112" s="33">
        <f t="shared" si="9"/>
        <v>90.6418527854043</v>
      </c>
      <c r="O112" s="33">
        <f>F112-M112</f>
        <v>-0.04144287359248722</v>
      </c>
      <c r="P112" s="33">
        <f>G112-N112</f>
        <v>0.5581472145957065</v>
      </c>
      <c r="Q112" s="30"/>
    </row>
    <row r="113" spans="1:17" s="34" customFormat="1" ht="12">
      <c r="A113" s="30" t="str">
        <f>'scratch-all'!F74</f>
        <v>DR21M</v>
      </c>
      <c r="B113" s="30">
        <f>'scratch-all'!A74</f>
        <v>43359</v>
      </c>
      <c r="C113" s="30">
        <f>'scratch-all'!E74</f>
        <v>14.892</v>
      </c>
      <c r="D113" s="30">
        <f>'scratch-all'!K74</f>
        <v>24.8</v>
      </c>
      <c r="E113" s="30">
        <f>90-'scratch-all'!L74</f>
        <v>25.200000000000003</v>
      </c>
      <c r="F113" s="30">
        <v>-115.2</v>
      </c>
      <c r="G113" s="30">
        <v>92.2</v>
      </c>
      <c r="H113" s="31">
        <f t="shared" si="7"/>
        <v>-10.85</v>
      </c>
      <c r="I113" s="32">
        <v>0</v>
      </c>
      <c r="J113" s="30">
        <f>'scratch-all'!X74</f>
        <v>-2.192009</v>
      </c>
      <c r="K113" s="30"/>
      <c r="L113" s="30">
        <f>'scratch-all'!M74</f>
        <v>0.045</v>
      </c>
      <c r="M113" s="33">
        <f t="shared" si="8"/>
        <v>-115.5557200831012</v>
      </c>
      <c r="N113" s="33">
        <f t="shared" si="9"/>
        <v>90.7192266370323</v>
      </c>
      <c r="O113" s="33">
        <f>F113-M113</f>
        <v>0.35572008310120395</v>
      </c>
      <c r="P113" s="33">
        <f>G113-N113</f>
        <v>1.480773362967696</v>
      </c>
      <c r="Q113" s="30"/>
    </row>
    <row r="114" spans="1:17" ht="12">
      <c r="A114" t="str">
        <f>'scratch-all'!F75</f>
        <v>DR21M</v>
      </c>
      <c r="B114">
        <f>'scratch-all'!A75</f>
        <v>43360</v>
      </c>
      <c r="C114">
        <f>'scratch-all'!E75</f>
        <v>15.026</v>
      </c>
      <c r="D114">
        <f>'scratch-all'!K75</f>
        <v>21.7</v>
      </c>
      <c r="E114">
        <f>90-'scratch-all'!L75</f>
        <v>24.400000000000006</v>
      </c>
      <c r="F114"/>
      <c r="G114"/>
      <c r="H114" s="2">
        <f t="shared" si="7"/>
        <v>-10.85</v>
      </c>
      <c r="I114" s="5">
        <v>0</v>
      </c>
      <c r="J114">
        <f>'scratch-all'!X75</f>
        <v>-1.7289388</v>
      </c>
      <c r="K114"/>
      <c r="L114">
        <f>'scratch-all'!M75</f>
        <v>0.045</v>
      </c>
      <c r="M114" s="3">
        <f t="shared" si="8"/>
        <v>-116.07755121583838</v>
      </c>
      <c r="N114" s="3">
        <f t="shared" si="9"/>
        <v>90.80830834171071</v>
      </c>
      <c r="O114"/>
      <c r="P114"/>
      <c r="Q114"/>
    </row>
    <row r="115" spans="1:17" ht="12">
      <c r="A115" t="str">
        <f>'scratch-all'!F76</f>
        <v>DR21M</v>
      </c>
      <c r="B115">
        <f>'scratch-all'!A76</f>
        <v>43361</v>
      </c>
      <c r="C115">
        <f>'scratch-all'!E76</f>
        <v>15.14</v>
      </c>
      <c r="D115">
        <f>'scratch-all'!K76</f>
        <v>19</v>
      </c>
      <c r="E115">
        <f>90-'scratch-all'!L76</f>
        <v>23.900000000000006</v>
      </c>
      <c r="F115"/>
      <c r="G115"/>
      <c r="H115" s="2">
        <f t="shared" si="7"/>
        <v>-10.85</v>
      </c>
      <c r="I115" s="5">
        <v>0</v>
      </c>
      <c r="J115">
        <f>'scratch-all'!X76</f>
        <v>-1.6425241</v>
      </c>
      <c r="K115"/>
      <c r="L115">
        <f>'scratch-all'!M76</f>
        <v>0.051</v>
      </c>
      <c r="M115" s="3">
        <f t="shared" si="8"/>
        <v>-116.22127625117243</v>
      </c>
      <c r="N115" s="3">
        <f t="shared" si="9"/>
        <v>90.86948069306501</v>
      </c>
      <c r="O115"/>
      <c r="P115"/>
      <c r="Q115"/>
    </row>
    <row r="116" spans="1:17" ht="12">
      <c r="A116" t="str">
        <f>'scratch-all'!F77</f>
        <v>DR21M</v>
      </c>
      <c r="B116">
        <f>'scratch-all'!A77</f>
        <v>43362</v>
      </c>
      <c r="C116">
        <f>'scratch-all'!E77</f>
        <v>15.254</v>
      </c>
      <c r="D116">
        <f>'scratch-all'!K77</f>
        <v>16.1</v>
      </c>
      <c r="E116">
        <f>90-'scratch-all'!L77</f>
        <v>23.400000000000006</v>
      </c>
      <c r="F116"/>
      <c r="G116"/>
      <c r="H116" s="2">
        <f t="shared" si="7"/>
        <v>-10.85</v>
      </c>
      <c r="I116" s="5">
        <v>0</v>
      </c>
      <c r="J116">
        <f>'scratch-all'!X77</f>
        <v>-1.3419512</v>
      </c>
      <c r="K116"/>
      <c r="L116">
        <f>'scratch-all'!M77</f>
        <v>0.051</v>
      </c>
      <c r="M116" s="3">
        <f t="shared" si="8"/>
        <v>-116.61161764097481</v>
      </c>
      <c r="N116" s="3">
        <f t="shared" si="9"/>
        <v>90.92929469672193</v>
      </c>
      <c r="O116"/>
      <c r="P116"/>
      <c r="Q116"/>
    </row>
    <row r="117" spans="1:17" ht="12">
      <c r="A117" t="str">
        <f>'scratch-all'!F78</f>
        <v>DR21M</v>
      </c>
      <c r="B117">
        <f>'scratch-all'!A78</f>
        <v>43363</v>
      </c>
      <c r="C117">
        <f>'scratch-all'!E78</f>
        <v>15.368</v>
      </c>
      <c r="D117">
        <f>'scratch-all'!K78</f>
        <v>13.1</v>
      </c>
      <c r="E117">
        <f>90-'scratch-all'!L78</f>
        <v>23</v>
      </c>
      <c r="F117"/>
      <c r="G117"/>
      <c r="H117" s="2">
        <f t="shared" si="7"/>
        <v>-10.85</v>
      </c>
      <c r="I117" s="5">
        <v>0</v>
      </c>
      <c r="J117">
        <f>'scratch-all'!X78</f>
        <v>-1.2273577</v>
      </c>
      <c r="K117"/>
      <c r="L117">
        <f>'scratch-all'!M78</f>
        <v>0.041</v>
      </c>
      <c r="M117" s="3">
        <f t="shared" si="8"/>
        <v>-116.78594126193515</v>
      </c>
      <c r="N117" s="3">
        <f t="shared" si="9"/>
        <v>90.97923094585288</v>
      </c>
      <c r="O117"/>
      <c r="P117"/>
      <c r="Q117"/>
    </row>
    <row r="118" spans="1:17" ht="12">
      <c r="A118" t="str">
        <f>'scratch-all'!F79</f>
        <v>DR21M</v>
      </c>
      <c r="B118">
        <f>'scratch-all'!A79</f>
        <v>43364</v>
      </c>
      <c r="C118">
        <f>'scratch-all'!E79</f>
        <v>15.558</v>
      </c>
      <c r="D118">
        <f>'scratch-all'!K79</f>
        <v>7.8</v>
      </c>
      <c r="E118">
        <f>90-'scratch-all'!L79</f>
        <v>22.5</v>
      </c>
      <c r="F118"/>
      <c r="G118"/>
      <c r="H118" s="2">
        <f t="shared" si="7"/>
        <v>-10.85</v>
      </c>
      <c r="I118" s="5">
        <v>0</v>
      </c>
      <c r="J118">
        <f>'scratch-all'!X79</f>
        <v>-1.2076326</v>
      </c>
      <c r="K118"/>
      <c r="L118">
        <f>'scratch-all'!M79</f>
        <v>0.037</v>
      </c>
      <c r="M118" s="3">
        <f t="shared" si="8"/>
        <v>-116.8371233118387</v>
      </c>
      <c r="N118" s="3">
        <f t="shared" si="9"/>
        <v>91.04314112239234</v>
      </c>
      <c r="O118"/>
      <c r="P118"/>
      <c r="Q118"/>
    </row>
    <row r="119" spans="1:17" ht="12">
      <c r="A119" t="str">
        <f>'scratch-all'!F80</f>
        <v>DR21M</v>
      </c>
      <c r="B119">
        <f>'scratch-all'!A80</f>
        <v>43365</v>
      </c>
      <c r="C119">
        <f>'scratch-all'!E80</f>
        <v>15.672</v>
      </c>
      <c r="D119">
        <f>'scratch-all'!K80</f>
        <v>4.6</v>
      </c>
      <c r="E119">
        <f>90-'scratch-all'!L80</f>
        <v>22.299999999999997</v>
      </c>
      <c r="F119"/>
      <c r="G119"/>
      <c r="H119" s="2">
        <f t="shared" si="7"/>
        <v>-10.85</v>
      </c>
      <c r="I119" s="5">
        <v>0</v>
      </c>
      <c r="J119">
        <f>'scratch-all'!X80</f>
        <v>-1.3701299</v>
      </c>
      <c r="K119"/>
      <c r="L119">
        <f>'scratch-all'!M80</f>
        <v>0.058</v>
      </c>
      <c r="M119" s="3">
        <f t="shared" si="8"/>
        <v>-116.6342385172788</v>
      </c>
      <c r="N119" s="3">
        <f t="shared" si="9"/>
        <v>91.07135136444084</v>
      </c>
      <c r="O119"/>
      <c r="P119"/>
      <c r="Q119"/>
    </row>
    <row r="120" spans="1:17" ht="12">
      <c r="A120" t="str">
        <f>'scratch-all'!F81</f>
        <v>DR21M</v>
      </c>
      <c r="B120">
        <f>'scratch-all'!A81</f>
        <v>43366</v>
      </c>
      <c r="C120">
        <f>'scratch-all'!E81</f>
        <v>15.786</v>
      </c>
      <c r="D120">
        <f>'scratch-all'!K81</f>
        <v>1.3</v>
      </c>
      <c r="E120">
        <f>90-'scratch-all'!L81</f>
        <v>22.299999999999997</v>
      </c>
      <c r="F120"/>
      <c r="G120"/>
      <c r="H120" s="2">
        <f t="shared" si="7"/>
        <v>-10.85</v>
      </c>
      <c r="I120" s="5">
        <v>0</v>
      </c>
      <c r="J120">
        <f>'scratch-all'!X81</f>
        <v>-1.3428905</v>
      </c>
      <c r="K120"/>
      <c r="L120">
        <f>'scratch-all'!M81</f>
        <v>0.029</v>
      </c>
      <c r="M120" s="3">
        <f t="shared" si="8"/>
        <v>-116.63018903470109</v>
      </c>
      <c r="N120" s="3">
        <f t="shared" si="9"/>
        <v>91.07781813111544</v>
      </c>
      <c r="O120"/>
      <c r="P120"/>
      <c r="Q120"/>
    </row>
    <row r="121" spans="1:17" ht="12">
      <c r="A121" t="str">
        <f>'scratch-all'!F82</f>
        <v>DR21M</v>
      </c>
      <c r="B121">
        <f>'scratch-all'!A82</f>
        <v>43367</v>
      </c>
      <c r="C121">
        <f>'scratch-all'!E82</f>
        <v>15.9</v>
      </c>
      <c r="D121">
        <f>'scratch-all'!K82</f>
        <v>-2</v>
      </c>
      <c r="E121">
        <f>90-'scratch-all'!L82</f>
        <v>22.299999999999997</v>
      </c>
      <c r="F121"/>
      <c r="G121"/>
      <c r="H121" s="2">
        <f t="shared" si="7"/>
        <v>-10.85</v>
      </c>
      <c r="I121" s="5">
        <v>0</v>
      </c>
      <c r="J121">
        <f>'scratch-all'!X82</f>
        <v>-1.1400037</v>
      </c>
      <c r="K121"/>
      <c r="L121">
        <f>'scratch-all'!M82</f>
        <v>0.029</v>
      </c>
      <c r="M121" s="3">
        <f t="shared" si="8"/>
        <v>-116.83596125556286</v>
      </c>
      <c r="N121" s="3">
        <f t="shared" si="9"/>
        <v>91.08422885047005</v>
      </c>
      <c r="O121"/>
      <c r="P121"/>
      <c r="Q121"/>
    </row>
    <row r="122" spans="1:17" ht="12">
      <c r="A122" s="20" t="str">
        <f>'scratch-all'!F83</f>
        <v>CAL_CRL2688</v>
      </c>
      <c r="B122" s="20">
        <f>'scratch-all'!A83</f>
        <v>43368</v>
      </c>
      <c r="C122" s="20">
        <f>'scratch-all'!E83</f>
        <v>16.02</v>
      </c>
      <c r="D122" s="20">
        <f>'scratch-all'!K83</f>
        <v>8.3</v>
      </c>
      <c r="E122" s="20">
        <f>90-'scratch-all'!L83</f>
        <v>16.799999999999997</v>
      </c>
      <c r="F122" s="20">
        <f>F29</f>
        <v>-114.6</v>
      </c>
      <c r="G122" s="20">
        <f>G29</f>
        <v>92.5</v>
      </c>
      <c r="H122" s="23">
        <f t="shared" si="7"/>
        <v>-10.85</v>
      </c>
      <c r="I122" s="24">
        <v>0</v>
      </c>
      <c r="J122" s="20">
        <f>'scratch-all'!X83</f>
        <v>-1.1212179</v>
      </c>
      <c r="K122" s="20"/>
      <c r="L122" s="20">
        <f>'scratch-all'!M83</f>
        <v>0.049</v>
      </c>
      <c r="M122" s="25">
        <f t="shared" si="8"/>
        <v>-117.46295785100767</v>
      </c>
      <c r="N122" s="25">
        <f t="shared" si="9"/>
        <v>91.93189722604453</v>
      </c>
      <c r="O122" s="25">
        <f>F122-M122</f>
        <v>2.8629578510076783</v>
      </c>
      <c r="P122" s="25">
        <f>G122-N122</f>
        <v>0.5681027739554736</v>
      </c>
      <c r="Q122"/>
    </row>
    <row r="123" spans="1:17" ht="12">
      <c r="A123" s="20" t="str">
        <f>'scratch-all'!F84</f>
        <v>CALLISTO</v>
      </c>
      <c r="B123" s="20">
        <f>'scratch-all'!A84</f>
        <v>43369</v>
      </c>
      <c r="C123" s="20">
        <f>'scratch-all'!E84</f>
        <v>16.174</v>
      </c>
      <c r="D123" s="20">
        <f>'scratch-all'!K84</f>
        <v>207.2</v>
      </c>
      <c r="E123" s="20">
        <f>90-'scratch-all'!L84</f>
        <v>45.8</v>
      </c>
      <c r="F123" s="20">
        <f>F30</f>
        <v>-114.4</v>
      </c>
      <c r="G123" s="20">
        <f>G30</f>
        <v>89.7</v>
      </c>
      <c r="H123" s="23">
        <f t="shared" si="7"/>
        <v>-10.85</v>
      </c>
      <c r="I123" s="24">
        <v>0</v>
      </c>
      <c r="J123" s="20">
        <f>'scratch-all'!X84</f>
        <v>-0.80091992</v>
      </c>
      <c r="K123" s="20"/>
      <c r="L123" s="20">
        <f>'scratch-all'!M84</f>
        <v>0.012</v>
      </c>
      <c r="M123" s="25">
        <f t="shared" si="8"/>
        <v>-110.37006871328904</v>
      </c>
      <c r="N123" s="25">
        <f t="shared" si="9"/>
        <v>90.34460710712113</v>
      </c>
      <c r="O123" s="25">
        <f>F123-M123</f>
        <v>-4.029931286710962</v>
      </c>
      <c r="P123" s="25">
        <f>G123-N123</f>
        <v>-0.6446071071211321</v>
      </c>
      <c r="Q123"/>
    </row>
    <row r="124" spans="1:17" ht="12">
      <c r="A124" s="20" t="str">
        <f>'scratch-all'!F85</f>
        <v>Mars</v>
      </c>
      <c r="B124" s="20">
        <f>'scratch-all'!A85</f>
        <v>43370</v>
      </c>
      <c r="C124" s="20">
        <f>'scratch-all'!E85</f>
        <v>5.398</v>
      </c>
      <c r="D124" s="20">
        <f>'scratch-all'!K85</f>
        <v>279.6</v>
      </c>
      <c r="E124" s="20">
        <f>90-'scratch-all'!L85</f>
        <v>28.799999999999997</v>
      </c>
      <c r="F124" s="20">
        <f>F31</f>
        <v>-119.3</v>
      </c>
      <c r="G124" s="20">
        <f>G31</f>
        <v>87.4</v>
      </c>
      <c r="H124" s="23">
        <f t="shared" si="7"/>
        <v>-10.85</v>
      </c>
      <c r="I124" s="24">
        <v>0</v>
      </c>
      <c r="J124" s="20">
        <f>'scratch-all'!X85</f>
        <v>-1.2236006</v>
      </c>
      <c r="K124" s="20"/>
      <c r="L124" s="20">
        <f>'scratch-all'!M85</f>
        <v>0.046</v>
      </c>
      <c r="M124" s="25">
        <f t="shared" si="8"/>
        <v>-117.96718636493819</v>
      </c>
      <c r="N124" s="25">
        <f t="shared" si="9"/>
        <v>85.31231790964473</v>
      </c>
      <c r="O124" s="25">
        <f>F124-M124</f>
        <v>-1.332813635061811</v>
      </c>
      <c r="P124" s="25">
        <f>G124-N124</f>
        <v>2.0876820903552726</v>
      </c>
      <c r="Q124"/>
    </row>
    <row r="125" spans="1:17" ht="12">
      <c r="A125" t="str">
        <f>'scratch-all'!F86</f>
        <v>Mars</v>
      </c>
      <c r="B125">
        <f>'scratch-all'!A86</f>
        <v>43371</v>
      </c>
      <c r="C125">
        <f>'scratch-all'!E86</f>
        <v>5.432</v>
      </c>
      <c r="D125">
        <f>'scratch-all'!K86</f>
        <v>279.6</v>
      </c>
      <c r="E125">
        <f>90-'scratch-all'!L86</f>
        <v>29.299999999999997</v>
      </c>
      <c r="F125"/>
      <c r="G125"/>
      <c r="H125" s="2">
        <f t="shared" si="7"/>
        <v>-10.85</v>
      </c>
      <c r="I125" s="5">
        <v>0</v>
      </c>
      <c r="J125">
        <f>'scratch-all'!X86</f>
        <v>-1.2226613</v>
      </c>
      <c r="K125"/>
      <c r="L125">
        <f>'scratch-all'!M86</f>
        <v>0.046</v>
      </c>
      <c r="M125" s="3">
        <f t="shared" si="8"/>
        <v>-117.90551004328132</v>
      </c>
      <c r="N125" s="3">
        <f t="shared" si="9"/>
        <v>85.29868605335011</v>
      </c>
      <c r="O125"/>
      <c r="P125"/>
      <c r="Q125"/>
    </row>
    <row r="126" spans="1:17" ht="12">
      <c r="A126" t="str">
        <f>'scratch-all'!F87</f>
        <v>Mars</v>
      </c>
      <c r="B126">
        <f>'scratch-all'!A87</f>
        <v>43372</v>
      </c>
      <c r="C126">
        <f>'scratch-all'!E87</f>
        <v>5.471</v>
      </c>
      <c r="D126">
        <f>'scratch-all'!K87</f>
        <v>279.6</v>
      </c>
      <c r="E126">
        <f>90-'scratch-all'!L87</f>
        <v>29.799999999999997</v>
      </c>
      <c r="F126"/>
      <c r="G126"/>
      <c r="H126" s="2">
        <f t="shared" si="7"/>
        <v>-10.85</v>
      </c>
      <c r="I126" s="5">
        <v>0</v>
      </c>
      <c r="J126">
        <f>'scratch-all'!X87</f>
        <v>-1.1719396</v>
      </c>
      <c r="K126"/>
      <c r="L126">
        <f>'scratch-all'!M87</f>
        <v>0.046</v>
      </c>
      <c r="M126" s="3">
        <f t="shared" si="8"/>
        <v>-117.90491523897295</v>
      </c>
      <c r="N126" s="3">
        <f t="shared" si="9"/>
        <v>85.28889395840233</v>
      </c>
      <c r="O126"/>
      <c r="P126"/>
      <c r="Q126"/>
    </row>
    <row r="127" spans="1:17" ht="12">
      <c r="A127" t="str">
        <f>'scratch-all'!F88</f>
        <v>Mars</v>
      </c>
      <c r="B127">
        <f>'scratch-all'!A88</f>
        <v>43373</v>
      </c>
      <c r="C127">
        <f>'scratch-all'!E88</f>
        <v>5.509</v>
      </c>
      <c r="D127">
        <f>'scratch-all'!K88</f>
        <v>279.7</v>
      </c>
      <c r="E127">
        <f>90-'scratch-all'!L88</f>
        <v>30.299999999999997</v>
      </c>
      <c r="F127"/>
      <c r="G127"/>
      <c r="H127" s="2">
        <f t="shared" si="7"/>
        <v>-10.85</v>
      </c>
      <c r="I127" s="5">
        <v>0</v>
      </c>
      <c r="J127">
        <f>'scratch-all'!X88</f>
        <v>-1.2686865</v>
      </c>
      <c r="K127"/>
      <c r="L127">
        <f>'scratch-all'!M88</f>
        <v>0.081</v>
      </c>
      <c r="M127" s="3">
        <f t="shared" si="8"/>
        <v>-117.72577395290917</v>
      </c>
      <c r="N127" s="3">
        <f t="shared" si="9"/>
        <v>85.28056439454309</v>
      </c>
      <c r="O127"/>
      <c r="P127"/>
      <c r="Q127"/>
    </row>
    <row r="128" spans="1:17" ht="12">
      <c r="A128" t="str">
        <f>'scratch-all'!F89</f>
        <v>Mars</v>
      </c>
      <c r="B128">
        <f>'scratch-all'!A89</f>
        <v>43374</v>
      </c>
      <c r="C128">
        <f>'scratch-all'!E89</f>
        <v>5.666</v>
      </c>
      <c r="D128">
        <f>'scratch-all'!K89</f>
        <v>279.8</v>
      </c>
      <c r="E128">
        <f>90-'scratch-all'!L89</f>
        <v>32.5</v>
      </c>
      <c r="F128"/>
      <c r="G128"/>
      <c r="H128" s="2">
        <f t="shared" si="7"/>
        <v>-10.85</v>
      </c>
      <c r="I128" s="5">
        <v>0</v>
      </c>
      <c r="J128">
        <f>'scratch-all'!X89</f>
        <v>-1.3241047</v>
      </c>
      <c r="K128"/>
      <c r="L128">
        <f>'scratch-all'!M89</f>
        <v>0.081</v>
      </c>
      <c r="M128" s="3">
        <f t="shared" si="8"/>
        <v>-117.39612983446085</v>
      </c>
      <c r="N128" s="3">
        <f t="shared" si="9"/>
        <v>85.2586879539507</v>
      </c>
      <c r="O128"/>
      <c r="P128"/>
      <c r="Q128"/>
    </row>
    <row r="129" spans="1:17" s="34" customFormat="1" ht="12">
      <c r="A129" s="30" t="str">
        <f>'scratch-all'!F90</f>
        <v>Mars</v>
      </c>
      <c r="B129" s="30">
        <f>'scratch-all'!A90</f>
        <v>43375</v>
      </c>
      <c r="C129" s="30">
        <f>'scratch-all'!E90</f>
        <v>5.78</v>
      </c>
      <c r="D129" s="30">
        <f>'scratch-all'!K90</f>
        <v>280</v>
      </c>
      <c r="E129" s="30">
        <f>90-'scratch-all'!L90</f>
        <v>34.1</v>
      </c>
      <c r="F129" s="30">
        <v>-119.2</v>
      </c>
      <c r="G129" s="30">
        <v>86.8</v>
      </c>
      <c r="H129" s="31">
        <f t="shared" si="7"/>
        <v>-10.85</v>
      </c>
      <c r="I129" s="32">
        <v>0</v>
      </c>
      <c r="J129" s="30">
        <f>'scratch-all'!X90</f>
        <v>-1.3006224</v>
      </c>
      <c r="K129" s="30"/>
      <c r="L129" s="30">
        <f>'scratch-all'!M90</f>
        <v>0.057</v>
      </c>
      <c r="M129" s="33">
        <f t="shared" si="8"/>
        <v>-117.2464562293496</v>
      </c>
      <c r="N129" s="33">
        <f t="shared" si="9"/>
        <v>85.26337988470658</v>
      </c>
      <c r="O129" s="33">
        <f>F129-M129</f>
        <v>-1.9535437706503984</v>
      </c>
      <c r="P129" s="33">
        <f>G129-N129</f>
        <v>1.5366201152934167</v>
      </c>
      <c r="Q129" s="30"/>
    </row>
    <row r="130" spans="1:17" s="34" customFormat="1" ht="12">
      <c r="A130" s="30" t="str">
        <f>'scratch-all'!F91</f>
        <v>Mars</v>
      </c>
      <c r="B130" s="30">
        <f>'scratch-all'!A91</f>
        <v>43376</v>
      </c>
      <c r="C130" s="30">
        <f>'scratch-all'!E91</f>
        <v>5.895</v>
      </c>
      <c r="D130" s="30">
        <f>'scratch-all'!K91</f>
        <v>280.2</v>
      </c>
      <c r="E130" s="30">
        <f>90-'scratch-all'!L91</f>
        <v>35.7</v>
      </c>
      <c r="F130" s="30">
        <v>-119.5</v>
      </c>
      <c r="G130" s="30">
        <v>86.6</v>
      </c>
      <c r="H130" s="31">
        <f t="shared" si="7"/>
        <v>-10.85</v>
      </c>
      <c r="I130" s="32">
        <v>0</v>
      </c>
      <c r="J130" s="30">
        <f>'scratch-all'!X91</f>
        <v>-1.7599354</v>
      </c>
      <c r="K130" s="30"/>
      <c r="L130" s="30">
        <f>'scratch-all'!M91</f>
        <v>0.063</v>
      </c>
      <c r="M130" s="33">
        <f t="shared" si="8"/>
        <v>-116.56302153990961</v>
      </c>
      <c r="N130" s="33">
        <f t="shared" si="9"/>
        <v>85.28568699137158</v>
      </c>
      <c r="O130" s="33">
        <f>F130-M130</f>
        <v>-2.936978460090387</v>
      </c>
      <c r="P130" s="33">
        <f>G130-N130</f>
        <v>1.3143130086284174</v>
      </c>
      <c r="Q130" s="30"/>
    </row>
    <row r="131" spans="1:17" s="34" customFormat="1" ht="12">
      <c r="A131" s="30" t="str">
        <f>'scratch-all'!F92</f>
        <v>Mars</v>
      </c>
      <c r="B131" s="30">
        <f>'scratch-all'!A92</f>
        <v>43377</v>
      </c>
      <c r="C131" s="30">
        <f>'scratch-all'!E92</f>
        <v>6.009</v>
      </c>
      <c r="D131" s="30">
        <f>'scratch-all'!K92</f>
        <v>280.4</v>
      </c>
      <c r="E131" s="30">
        <f>90-'scratch-all'!L92</f>
        <v>37.3</v>
      </c>
      <c r="F131" s="30">
        <v>-115.3</v>
      </c>
      <c r="G131" s="30">
        <v>86.8</v>
      </c>
      <c r="H131" s="31">
        <f t="shared" si="7"/>
        <v>-10.85</v>
      </c>
      <c r="I131" s="32">
        <v>0</v>
      </c>
      <c r="J131" s="30">
        <f>'scratch-all'!X92</f>
        <v>-1.9214933</v>
      </c>
      <c r="K131" s="30"/>
      <c r="L131" s="30">
        <f>'scratch-all'!M92</f>
        <v>0.063</v>
      </c>
      <c r="M131" s="33">
        <f t="shared" si="8"/>
        <v>-116.23870532888229</v>
      </c>
      <c r="N131" s="33">
        <f t="shared" si="9"/>
        <v>85.32474421185614</v>
      </c>
      <c r="O131" s="33">
        <f>F131-M131</f>
        <v>0.9387053288822926</v>
      </c>
      <c r="P131" s="33">
        <f>G131-N131</f>
        <v>1.4752557881438548</v>
      </c>
      <c r="Q131" s="30"/>
    </row>
    <row r="132" spans="1:17" s="34" customFormat="1" ht="12">
      <c r="A132" s="30" t="str">
        <f>'scratch-all'!F93</f>
        <v>Mars</v>
      </c>
      <c r="B132" s="30">
        <f>'scratch-all'!A93</f>
        <v>43378</v>
      </c>
      <c r="C132" s="30">
        <f>'scratch-all'!E93</f>
        <v>6.195</v>
      </c>
      <c r="D132" s="30">
        <f>'scratch-all'!K93</f>
        <v>280.8</v>
      </c>
      <c r="E132" s="30">
        <f>90-'scratch-all'!L93</f>
        <v>39.9</v>
      </c>
      <c r="F132" s="30">
        <v>-117.2</v>
      </c>
      <c r="G132" s="30">
        <v>84.9</v>
      </c>
      <c r="H132" s="31">
        <f t="shared" si="7"/>
        <v>-10.85</v>
      </c>
      <c r="I132" s="32">
        <v>0</v>
      </c>
      <c r="J132" s="30">
        <f>'scratch-all'!X93</f>
        <v>-2.1318944</v>
      </c>
      <c r="K132" s="30"/>
      <c r="L132" s="30">
        <f>'scratch-all'!M93</f>
        <v>0.054</v>
      </c>
      <c r="M132" s="33">
        <f t="shared" si="8"/>
        <v>-115.79553418451697</v>
      </c>
      <c r="N132" s="33">
        <f t="shared" si="9"/>
        <v>85.42536601838832</v>
      </c>
      <c r="O132" s="33">
        <f>F132-M132</f>
        <v>-1.4044658154830358</v>
      </c>
      <c r="P132" s="33">
        <f>G132-N132</f>
        <v>-0.5253660183883113</v>
      </c>
      <c r="Q132" s="30"/>
    </row>
    <row r="133" spans="1:17" ht="12">
      <c r="A133" t="str">
        <f>'scratch-all'!F94</f>
        <v>Mars</v>
      </c>
      <c r="B133">
        <f>'scratch-all'!A94</f>
        <v>43379</v>
      </c>
      <c r="C133">
        <f>'scratch-all'!E94</f>
        <v>6.309</v>
      </c>
      <c r="D133">
        <f>'scratch-all'!K94</f>
        <v>281</v>
      </c>
      <c r="E133">
        <f>90-'scratch-all'!L94</f>
        <v>41.4</v>
      </c>
      <c r="F133"/>
      <c r="G133"/>
      <c r="H133" s="2">
        <f t="shared" si="7"/>
        <v>-10.85</v>
      </c>
      <c r="I133" s="5">
        <v>0</v>
      </c>
      <c r="J133">
        <f>'scratch-all'!X94</f>
        <v>-2.0605083</v>
      </c>
      <c r="K133"/>
      <c r="L133">
        <f>'scratch-all'!M94</f>
        <v>0.054</v>
      </c>
      <c r="M133" s="3">
        <f t="shared" si="8"/>
        <v>-115.71561947941802</v>
      </c>
      <c r="N133" s="3">
        <f t="shared" si="9"/>
        <v>85.50688003806015</v>
      </c>
      <c r="O133"/>
      <c r="P133"/>
      <c r="Q133"/>
    </row>
    <row r="134" spans="1:17" s="34" customFormat="1" ht="12">
      <c r="A134" s="30" t="str">
        <f>'scratch-all'!F95</f>
        <v>Mars</v>
      </c>
      <c r="B134" s="30">
        <f>'scratch-all'!A95</f>
        <v>43380</v>
      </c>
      <c r="C134" s="30">
        <f>'scratch-all'!E95</f>
        <v>6.423</v>
      </c>
      <c r="D134" s="30">
        <f>'scratch-all'!K95</f>
        <v>281.2</v>
      </c>
      <c r="E134" s="30">
        <f>90-'scratch-all'!L95</f>
        <v>43</v>
      </c>
      <c r="F134" s="30">
        <v>-116.9</v>
      </c>
      <c r="G134" s="30">
        <v>85.9</v>
      </c>
      <c r="H134" s="31">
        <f t="shared" si="7"/>
        <v>-10.85</v>
      </c>
      <c r="I134" s="32">
        <v>0</v>
      </c>
      <c r="J134" s="30">
        <f>'scratch-all'!X95</f>
        <v>-1.9609435</v>
      </c>
      <c r="K134" s="30"/>
      <c r="L134" s="30">
        <f>'scratch-all'!M95</f>
        <v>0.05</v>
      </c>
      <c r="M134" s="33">
        <f t="shared" si="8"/>
        <v>-115.66279427670204</v>
      </c>
      <c r="N134" s="33">
        <f t="shared" si="9"/>
        <v>85.60715427149155</v>
      </c>
      <c r="O134" s="33">
        <f>F134-M134</f>
        <v>-1.2372057232979614</v>
      </c>
      <c r="P134" s="33">
        <f>G134-N134</f>
        <v>0.29284572850845336</v>
      </c>
      <c r="Q134" s="30"/>
    </row>
    <row r="135" spans="1:17" s="34" customFormat="1" ht="12">
      <c r="A135" s="30" t="str">
        <f>'scratch-all'!F96</f>
        <v>Mars</v>
      </c>
      <c r="B135" s="30">
        <f>'scratch-all'!A96</f>
        <v>43381</v>
      </c>
      <c r="C135" s="30">
        <f>'scratch-all'!E96</f>
        <v>6.537</v>
      </c>
      <c r="D135" s="30">
        <f>'scratch-all'!K96</f>
        <v>281.5</v>
      </c>
      <c r="E135" s="30">
        <f>90-'scratch-all'!L96</f>
        <v>44.6</v>
      </c>
      <c r="F135" s="30">
        <v>-115.7</v>
      </c>
      <c r="G135" s="30">
        <v>87.5</v>
      </c>
      <c r="H135" s="31">
        <f t="shared" si="7"/>
        <v>-10.85</v>
      </c>
      <c r="I135" s="32">
        <v>0</v>
      </c>
      <c r="J135" s="30">
        <f>'scratch-all'!X96</f>
        <v>-1.920554</v>
      </c>
      <c r="K135" s="30"/>
      <c r="L135" s="30">
        <f>'scratch-all'!M96</f>
        <v>0.045</v>
      </c>
      <c r="M135" s="33">
        <f t="shared" si="8"/>
        <v>-115.5677548513899</v>
      </c>
      <c r="N135" s="33">
        <f t="shared" si="9"/>
        <v>85.72486920955727</v>
      </c>
      <c r="O135" s="33">
        <f>F135-M135</f>
        <v>-0.13224514861009595</v>
      </c>
      <c r="P135" s="33">
        <f>G135-N135</f>
        <v>1.7751307904427307</v>
      </c>
      <c r="Q135" s="30"/>
    </row>
    <row r="136" spans="1:17" ht="12">
      <c r="A136" t="str">
        <f>'scratch-all'!F97</f>
        <v>Mars</v>
      </c>
      <c r="B136">
        <f>'scratch-all'!A97</f>
        <v>43382</v>
      </c>
      <c r="C136">
        <f>'scratch-all'!E97</f>
        <v>6.677</v>
      </c>
      <c r="D136">
        <f>'scratch-all'!K97</f>
        <v>281.8</v>
      </c>
      <c r="E136">
        <f>90-'scratch-all'!L97</f>
        <v>46.5</v>
      </c>
      <c r="F136"/>
      <c r="G136"/>
      <c r="H136" s="2">
        <f t="shared" si="7"/>
        <v>-10.85</v>
      </c>
      <c r="I136" s="5">
        <v>0</v>
      </c>
      <c r="J136">
        <f>'scratch-all'!X97</f>
        <v>-2.0154224</v>
      </c>
      <c r="K136"/>
      <c r="L136">
        <f>'scratch-all'!M97</f>
        <v>0.045</v>
      </c>
      <c r="M136" s="3">
        <f t="shared" si="8"/>
        <v>-115.32548924510304</v>
      </c>
      <c r="N136" s="3">
        <f t="shared" si="9"/>
        <v>85.8888379248936</v>
      </c>
      <c r="O136"/>
      <c r="P136"/>
      <c r="Q136"/>
    </row>
    <row r="137" spans="1:17" ht="12">
      <c r="A137" t="str">
        <f>'scratch-all'!F98</f>
        <v>Mars</v>
      </c>
      <c r="B137">
        <f>'scratch-all'!A98</f>
        <v>43383</v>
      </c>
      <c r="C137">
        <f>'scratch-all'!E98</f>
        <v>6.791</v>
      </c>
      <c r="D137">
        <f>'scratch-all'!K98</f>
        <v>282.1</v>
      </c>
      <c r="E137">
        <f>90-'scratch-all'!L98</f>
        <v>48.1</v>
      </c>
      <c r="F137"/>
      <c r="G137"/>
      <c r="H137" s="2">
        <f t="shared" si="7"/>
        <v>-10.85</v>
      </c>
      <c r="I137" s="5">
        <v>0</v>
      </c>
      <c r="J137">
        <f>'scratch-all'!X98</f>
        <v>-2.0736584</v>
      </c>
      <c r="K137"/>
      <c r="L137">
        <f>'scratch-all'!M98</f>
        <v>0.058</v>
      </c>
      <c r="M137" s="3">
        <f t="shared" si="8"/>
        <v>-115.15377040834673</v>
      </c>
      <c r="N137" s="3">
        <f t="shared" si="9"/>
        <v>86.04416035434126</v>
      </c>
      <c r="O137"/>
      <c r="P137"/>
      <c r="Q137"/>
    </row>
    <row r="138" spans="1:17" ht="12">
      <c r="A138" t="str">
        <f>'scratch-all'!F99</f>
        <v>Mars</v>
      </c>
      <c r="B138">
        <f>'scratch-all'!A99</f>
        <v>43384</v>
      </c>
      <c r="C138">
        <f>'scratch-all'!E99</f>
        <v>6.905</v>
      </c>
      <c r="D138">
        <f>'scratch-all'!K99</f>
        <v>282.4</v>
      </c>
      <c r="E138">
        <f>90-'scratch-all'!L99</f>
        <v>49.7</v>
      </c>
      <c r="F138"/>
      <c r="G138"/>
      <c r="H138" s="2">
        <f t="shared" si="7"/>
        <v>-10.85</v>
      </c>
      <c r="I138" s="5">
        <v>0</v>
      </c>
      <c r="J138">
        <f>'scratch-all'!X99</f>
        <v>-2.0313903</v>
      </c>
      <c r="K138"/>
      <c r="L138">
        <f>'scratch-all'!M99</f>
        <v>0.056</v>
      </c>
      <c r="M138" s="3">
        <f t="shared" si="8"/>
        <v>-115.07822065626239</v>
      </c>
      <c r="N138" s="3">
        <f t="shared" si="9"/>
        <v>86.2166764613296</v>
      </c>
      <c r="O138"/>
      <c r="P138"/>
      <c r="Q138"/>
    </row>
    <row r="139" spans="1:17" ht="12">
      <c r="A139" t="str">
        <f>'scratch-all'!F100</f>
        <v>Mars</v>
      </c>
      <c r="B139">
        <f>'scratch-all'!A100</f>
        <v>43385</v>
      </c>
      <c r="C139">
        <f>'scratch-all'!E100</f>
        <v>7.019</v>
      </c>
      <c r="D139">
        <f>'scratch-all'!K100</f>
        <v>282.7</v>
      </c>
      <c r="E139">
        <f>90-'scratch-all'!L100</f>
        <v>51.3</v>
      </c>
      <c r="F139"/>
      <c r="G139"/>
      <c r="H139" s="2">
        <f t="shared" si="7"/>
        <v>-10.85</v>
      </c>
      <c r="I139" s="5">
        <v>0</v>
      </c>
      <c r="J139">
        <f>'scratch-all'!X100</f>
        <v>-2.0755369</v>
      </c>
      <c r="K139"/>
      <c r="L139">
        <f>'scratch-all'!M100</f>
        <v>0.056</v>
      </c>
      <c r="M139" s="3">
        <f t="shared" si="8"/>
        <v>-114.93166724237342</v>
      </c>
      <c r="N139" s="3">
        <f t="shared" si="9"/>
        <v>86.40638622317032</v>
      </c>
      <c r="O139"/>
      <c r="P139"/>
      <c r="Q139"/>
    </row>
    <row r="140" spans="1:17" s="21" customFormat="1" ht="12">
      <c r="A140" s="20" t="str">
        <f>'scratch-all'!F101</f>
        <v>Mars</v>
      </c>
      <c r="B140" s="20">
        <f>'scratch-all'!A101</f>
        <v>43386</v>
      </c>
      <c r="C140" s="20">
        <f>'scratch-all'!E101</f>
        <v>7.165</v>
      </c>
      <c r="D140" s="20">
        <f>'scratch-all'!K101</f>
        <v>283.1</v>
      </c>
      <c r="E140" s="20">
        <f>90-'scratch-all'!L101</f>
        <v>53.3</v>
      </c>
      <c r="F140" s="20">
        <f>F32</f>
        <v>-115</v>
      </c>
      <c r="G140" s="20">
        <f>G32</f>
        <v>84.4</v>
      </c>
      <c r="H140" s="23">
        <f t="shared" si="7"/>
        <v>-10.85</v>
      </c>
      <c r="I140" s="24">
        <v>0</v>
      </c>
      <c r="J140" s="20">
        <f>'scratch-all'!X101</f>
        <v>-2.1046549</v>
      </c>
      <c r="K140" s="20"/>
      <c r="L140" s="20">
        <f>'scratch-all'!M101</f>
        <v>0.052</v>
      </c>
      <c r="M140" s="25">
        <f t="shared" si="8"/>
        <v>-114.78061991348294</v>
      </c>
      <c r="N140" s="25">
        <f t="shared" si="9"/>
        <v>86.6692894159673</v>
      </c>
      <c r="O140" s="25">
        <f>F140-M140</f>
        <v>-0.21938008651706298</v>
      </c>
      <c r="P140" s="25">
        <f>G140-N140</f>
        <v>-2.269289415967293</v>
      </c>
      <c r="Q140" s="20"/>
    </row>
    <row r="141" spans="1:17" ht="12">
      <c r="A141" t="str">
        <f>'scratch-all'!F102</f>
        <v>Mars</v>
      </c>
      <c r="B141">
        <f>'scratch-all'!A102</f>
        <v>43387</v>
      </c>
      <c r="C141">
        <f>'scratch-all'!E102</f>
        <v>7.267</v>
      </c>
      <c r="D141">
        <f>'scratch-all'!K102</f>
        <v>283.4</v>
      </c>
      <c r="E141">
        <f>90-'scratch-all'!L102</f>
        <v>54.7</v>
      </c>
      <c r="F141"/>
      <c r="G141"/>
      <c r="H141" s="2">
        <f t="shared" si="7"/>
        <v>-10.85</v>
      </c>
      <c r="I141" s="5">
        <v>0</v>
      </c>
      <c r="J141">
        <f>'scratch-all'!X102</f>
        <v>-2.0266938</v>
      </c>
      <c r="K141"/>
      <c r="L141">
        <f>'scratch-all'!M102</f>
        <v>0.052</v>
      </c>
      <c r="M141" s="3">
        <f t="shared" si="8"/>
        <v>-114.76867206730168</v>
      </c>
      <c r="N141" s="3">
        <f t="shared" si="9"/>
        <v>86.86928258754958</v>
      </c>
      <c r="O141"/>
      <c r="P141"/>
      <c r="Q141"/>
    </row>
    <row r="142" spans="1:17" s="34" customFormat="1" ht="12">
      <c r="A142" s="30" t="str">
        <f>'scratch-all'!F103</f>
        <v>Mars</v>
      </c>
      <c r="B142" s="30">
        <f>'scratch-all'!A103</f>
        <v>43388</v>
      </c>
      <c r="C142" s="30">
        <f>'scratch-all'!E103</f>
        <v>7.381</v>
      </c>
      <c r="D142" s="30">
        <f>'scratch-all'!K103</f>
        <v>283.7</v>
      </c>
      <c r="E142" s="30">
        <f>90-'scratch-all'!L103</f>
        <v>56.2</v>
      </c>
      <c r="F142" s="30">
        <v>-115.1</v>
      </c>
      <c r="G142" s="30">
        <v>86.5</v>
      </c>
      <c r="H142" s="31">
        <f t="shared" si="7"/>
        <v>-10.85</v>
      </c>
      <c r="I142" s="32">
        <v>0</v>
      </c>
      <c r="J142" s="30">
        <f>'scratch-all'!X103</f>
        <v>-2.0990192</v>
      </c>
      <c r="K142" s="30"/>
      <c r="L142" s="30">
        <f>'scratch-all'!M103</f>
        <v>0.052</v>
      </c>
      <c r="M142" s="33">
        <f t="shared" si="8"/>
        <v>-114.61992384461062</v>
      </c>
      <c r="N142" s="33">
        <f t="shared" si="9"/>
        <v>87.10014700305204</v>
      </c>
      <c r="O142" s="33">
        <f>F142-M142</f>
        <v>-0.4800761553893693</v>
      </c>
      <c r="P142" s="33">
        <f>G142-N142</f>
        <v>-0.6001470030520437</v>
      </c>
      <c r="Q142" s="30"/>
    </row>
    <row r="143" spans="1:17" s="34" customFormat="1" ht="12">
      <c r="A143" s="30" t="str">
        <f>'scratch-all'!F104</f>
        <v>Mars</v>
      </c>
      <c r="B143" s="30">
        <f>'scratch-all'!A104</f>
        <v>43389</v>
      </c>
      <c r="C143" s="30">
        <f>'scratch-all'!E104</f>
        <v>7.495</v>
      </c>
      <c r="D143" s="30">
        <f>'scratch-all'!K104</f>
        <v>284</v>
      </c>
      <c r="E143" s="30">
        <f>90-'scratch-all'!L104</f>
        <v>57.8</v>
      </c>
      <c r="F143" s="30">
        <v>-114.2</v>
      </c>
      <c r="G143" s="30">
        <v>84.4</v>
      </c>
      <c r="H143" s="31">
        <f t="shared" si="7"/>
        <v>-10.85</v>
      </c>
      <c r="I143" s="32">
        <v>0</v>
      </c>
      <c r="J143" s="30">
        <f>'scratch-all'!X104</f>
        <v>-2.2615164</v>
      </c>
      <c r="K143" s="30"/>
      <c r="L143" s="30">
        <f>'scratch-all'!M104</f>
        <v>0.051</v>
      </c>
      <c r="M143" s="33">
        <f t="shared" si="8"/>
        <v>-114.4014587883564</v>
      </c>
      <c r="N143" s="33">
        <f t="shared" si="9"/>
        <v>87.35971111424567</v>
      </c>
      <c r="O143" s="33">
        <f>F143-M143</f>
        <v>0.20145878835639053</v>
      </c>
      <c r="P143" s="33">
        <f>G143-N143</f>
        <v>-2.959711114245664</v>
      </c>
      <c r="Q143" s="30"/>
    </row>
    <row r="144" spans="1:17" s="34" customFormat="1" ht="12">
      <c r="A144" s="30" t="str">
        <f>'scratch-all'!F105</f>
        <v>Mars</v>
      </c>
      <c r="B144" s="30">
        <f>'scratch-all'!A105</f>
        <v>43390</v>
      </c>
      <c r="C144" s="30">
        <f>'scratch-all'!E105</f>
        <v>7.609</v>
      </c>
      <c r="D144" s="30">
        <f>'scratch-all'!K105</f>
        <v>284.4</v>
      </c>
      <c r="E144" s="30">
        <f>90-'scratch-all'!L105</f>
        <v>59.4</v>
      </c>
      <c r="F144" s="30">
        <v>-114.9</v>
      </c>
      <c r="G144" s="30">
        <v>86.4</v>
      </c>
      <c r="H144" s="31">
        <f t="shared" si="7"/>
        <v>-10.85</v>
      </c>
      <c r="I144" s="32">
        <v>0</v>
      </c>
      <c r="J144" s="30">
        <f>'scratch-all'!X105</f>
        <v>-2.2286413</v>
      </c>
      <c r="K144" s="30"/>
      <c r="L144" s="30">
        <f>'scratch-all'!M105</f>
        <v>0.061</v>
      </c>
      <c r="M144" s="33">
        <f t="shared" si="8"/>
        <v>-114.35658767996834</v>
      </c>
      <c r="N144" s="33">
        <f t="shared" si="9"/>
        <v>87.6367909797292</v>
      </c>
      <c r="O144" s="33">
        <f>F144-M144</f>
        <v>-0.5434123200316634</v>
      </c>
      <c r="P144" s="33">
        <f>G144-N144</f>
        <v>-1.236790979729193</v>
      </c>
      <c r="Q144" s="30"/>
    </row>
    <row r="145" spans="1:17" ht="12">
      <c r="A145" t="str">
        <f>'scratch-all'!F106</f>
        <v>Mars</v>
      </c>
      <c r="B145">
        <f>'scratch-all'!A106</f>
        <v>43391</v>
      </c>
      <c r="C145">
        <f>'scratch-all'!E106</f>
        <v>7.755</v>
      </c>
      <c r="D145">
        <f>'scratch-all'!K106</f>
        <v>284.8</v>
      </c>
      <c r="E145">
        <f>90-'scratch-all'!L106</f>
        <v>61.3</v>
      </c>
      <c r="F145"/>
      <c r="G145"/>
      <c r="H145" s="2">
        <f t="shared" si="7"/>
        <v>-10.85</v>
      </c>
      <c r="I145" s="5">
        <v>0</v>
      </c>
      <c r="J145">
        <f>'scratch-all'!X106</f>
        <v>-2.3009666</v>
      </c>
      <c r="K145"/>
      <c r="L145">
        <f>'scratch-all'!M106</f>
        <v>0.05</v>
      </c>
      <c r="M145" s="3">
        <f t="shared" si="8"/>
        <v>-114.214164714925</v>
      </c>
      <c r="N145" s="3">
        <f t="shared" si="9"/>
        <v>87.99252059684062</v>
      </c>
      <c r="O145"/>
      <c r="P145"/>
      <c r="Q145"/>
    </row>
    <row r="146" spans="1:17" s="34" customFormat="1" ht="12">
      <c r="A146" s="30" t="str">
        <f>'scratch-all'!F107</f>
        <v>Mars</v>
      </c>
      <c r="B146" s="30">
        <f>'scratch-all'!A107</f>
        <v>43392</v>
      </c>
      <c r="C146" s="30">
        <f>'scratch-all'!E107</f>
        <v>7.869</v>
      </c>
      <c r="D146" s="30">
        <f>'scratch-all'!K107</f>
        <v>285.2</v>
      </c>
      <c r="E146" s="30">
        <f>90-'scratch-all'!L107</f>
        <v>62.9</v>
      </c>
      <c r="F146" s="30">
        <v>-114.3</v>
      </c>
      <c r="G146" s="30">
        <v>86.6</v>
      </c>
      <c r="H146" s="31">
        <f t="shared" si="7"/>
        <v>-10.85</v>
      </c>
      <c r="I146" s="32">
        <v>0</v>
      </c>
      <c r="J146" s="30">
        <f>'scratch-all'!X107</f>
        <v>-2.2737272</v>
      </c>
      <c r="K146" s="30"/>
      <c r="L146" s="30">
        <f>'scratch-all'!M107</f>
        <v>0.055</v>
      </c>
      <c r="M146" s="33">
        <f t="shared" si="8"/>
        <v>-114.17772493975986</v>
      </c>
      <c r="N146" s="33">
        <f t="shared" si="9"/>
        <v>88.3072382180444</v>
      </c>
      <c r="O146" s="33">
        <f>F146-M146</f>
        <v>-0.1222750602401419</v>
      </c>
      <c r="P146" s="33">
        <f>G146-N146</f>
        <v>-1.7072382180444095</v>
      </c>
      <c r="Q146" s="30"/>
    </row>
    <row r="147" spans="1:17" s="34" customFormat="1" ht="12">
      <c r="A147" s="30" t="str">
        <f>'scratch-all'!F108</f>
        <v>Mars</v>
      </c>
      <c r="B147" s="30">
        <f>'scratch-all'!A108</f>
        <v>43393</v>
      </c>
      <c r="C147" s="30">
        <f>'scratch-all'!E108</f>
        <v>7.983</v>
      </c>
      <c r="D147" s="30">
        <f>'scratch-all'!K108</f>
        <v>285.6</v>
      </c>
      <c r="E147" s="30">
        <f>90-'scratch-all'!L108</f>
        <v>64.4</v>
      </c>
      <c r="F147" s="30">
        <v>-116.6</v>
      </c>
      <c r="G147" s="30">
        <v>87</v>
      </c>
      <c r="H147" s="31">
        <f t="shared" si="7"/>
        <v>-10.85</v>
      </c>
      <c r="I147" s="32">
        <v>0</v>
      </c>
      <c r="J147" s="30">
        <f>'scratch-all'!X108</f>
        <v>-2.3225703</v>
      </c>
      <c r="K147" s="30"/>
      <c r="L147" s="30">
        <f>'scratch-all'!M108</f>
        <v>0.055</v>
      </c>
      <c r="M147" s="33">
        <f t="shared" si="8"/>
        <v>-114.08860081958076</v>
      </c>
      <c r="N147" s="33">
        <f t="shared" si="9"/>
        <v>88.62108412843003</v>
      </c>
      <c r="O147" s="33">
        <f>F147-M147</f>
        <v>-2.5113991804192324</v>
      </c>
      <c r="P147" s="33">
        <f>G147-N147</f>
        <v>-1.6210841284300272</v>
      </c>
      <c r="Q147" s="30"/>
    </row>
    <row r="148" spans="1:17" s="34" customFormat="1" ht="12">
      <c r="A148" s="30" t="str">
        <f>'scratch-all'!F109</f>
        <v>Mars</v>
      </c>
      <c r="B148" s="30">
        <f>'scratch-all'!A109</f>
        <v>43394</v>
      </c>
      <c r="C148" s="30">
        <f>'scratch-all'!E109</f>
        <v>8.097</v>
      </c>
      <c r="D148" s="30">
        <f>'scratch-all'!K109</f>
        <v>286</v>
      </c>
      <c r="E148" s="30">
        <f>90-'scratch-all'!L109</f>
        <v>66</v>
      </c>
      <c r="F148" s="30">
        <v>-113.3</v>
      </c>
      <c r="G148" s="30">
        <v>87</v>
      </c>
      <c r="H148" s="31">
        <f t="shared" si="7"/>
        <v>-10.85</v>
      </c>
      <c r="I148" s="32">
        <v>0</v>
      </c>
      <c r="J148" s="30">
        <f>'scratch-all'!X109</f>
        <v>-2.3554455</v>
      </c>
      <c r="K148" s="30"/>
      <c r="L148" s="30">
        <f>'scratch-all'!M109</f>
        <v>0.047</v>
      </c>
      <c r="M148" s="33">
        <f t="shared" si="8"/>
        <v>-114.01704970042667</v>
      </c>
      <c r="N148" s="33">
        <f t="shared" si="9"/>
        <v>88.96914581571639</v>
      </c>
      <c r="O148" s="33">
        <f>F148-M148</f>
        <v>0.7170497004266707</v>
      </c>
      <c r="P148" s="33">
        <f>G148-N148</f>
        <v>-1.969145815716388</v>
      </c>
      <c r="Q148" s="30"/>
    </row>
    <row r="149" spans="1:17" ht="12">
      <c r="A149" t="str">
        <f>'scratch-all'!F110</f>
        <v>Mars</v>
      </c>
      <c r="B149">
        <f>'scratch-all'!A110</f>
        <v>43395</v>
      </c>
      <c r="C149">
        <f>'scratch-all'!E110</f>
        <v>8.237</v>
      </c>
      <c r="D149">
        <f>'scratch-all'!K110</f>
        <v>286.4</v>
      </c>
      <c r="E149">
        <f>90-'scratch-all'!L110</f>
        <v>67.9</v>
      </c>
      <c r="F149"/>
      <c r="G149"/>
      <c r="H149" s="2">
        <f t="shared" si="7"/>
        <v>-10.85</v>
      </c>
      <c r="I149" s="5">
        <v>0</v>
      </c>
      <c r="J149">
        <f>'scratch-all'!X110</f>
        <v>-2.3620205</v>
      </c>
      <c r="K149"/>
      <c r="L149">
        <f>'scratch-all'!M110</f>
        <v>0.06</v>
      </c>
      <c r="M149" s="3">
        <f t="shared" si="8"/>
        <v>-113.9602884068506</v>
      </c>
      <c r="N149" s="3">
        <f t="shared" si="9"/>
        <v>89.40654460972203</v>
      </c>
      <c r="O149"/>
      <c r="P149"/>
      <c r="Q149"/>
    </row>
    <row r="150" spans="1:17" s="34" customFormat="1" ht="12">
      <c r="A150" s="30" t="str">
        <f>'scratch-all'!F111</f>
        <v>Mars</v>
      </c>
      <c r="B150" s="30">
        <f>'scratch-all'!A111</f>
        <v>43396</v>
      </c>
      <c r="C150" s="30">
        <f>'scratch-all'!E111</f>
        <v>8.351</v>
      </c>
      <c r="D150" s="30">
        <f>'scratch-all'!K111</f>
        <v>286.8</v>
      </c>
      <c r="E150" s="30">
        <f>90-'scratch-all'!L111</f>
        <v>69.4</v>
      </c>
      <c r="F150" s="30">
        <v>-114.2</v>
      </c>
      <c r="G150" s="30">
        <v>90.1</v>
      </c>
      <c r="H150" s="31">
        <f t="shared" si="7"/>
        <v>-10.85</v>
      </c>
      <c r="I150" s="32">
        <v>0</v>
      </c>
      <c r="J150" s="30">
        <f>'scratch-all'!X111</f>
        <v>-2.3413561</v>
      </c>
      <c r="K150" s="30"/>
      <c r="L150" s="30">
        <f>'scratch-all'!M111</f>
        <v>0.06</v>
      </c>
      <c r="M150" s="33">
        <f t="shared" si="8"/>
        <v>-113.94366789319017</v>
      </c>
      <c r="N150" s="33">
        <f t="shared" si="9"/>
        <v>89.77080881832921</v>
      </c>
      <c r="O150" s="33">
        <f>F150-M150</f>
        <v>-0.2563321068098361</v>
      </c>
      <c r="P150" s="33">
        <f>G150-N150</f>
        <v>0.32919118167077954</v>
      </c>
      <c r="Q150" s="30"/>
    </row>
    <row r="151" spans="1:17" s="34" customFormat="1" ht="12">
      <c r="A151" s="30" t="str">
        <f>'scratch-all'!F112</f>
        <v>Mars</v>
      </c>
      <c r="B151" s="30">
        <f>'scratch-all'!A112</f>
        <v>43397</v>
      </c>
      <c r="C151" s="30">
        <f>'scratch-all'!E112</f>
        <v>8.465</v>
      </c>
      <c r="D151" s="30">
        <f>'scratch-all'!K112</f>
        <v>287.3</v>
      </c>
      <c r="E151" s="30">
        <f>90-'scratch-all'!L112</f>
        <v>71</v>
      </c>
      <c r="F151" s="30">
        <v>-114.8</v>
      </c>
      <c r="G151" s="30">
        <v>89.6</v>
      </c>
      <c r="H151" s="31">
        <f t="shared" si="7"/>
        <v>-10.85</v>
      </c>
      <c r="I151" s="32">
        <v>0</v>
      </c>
      <c r="J151" s="30">
        <f>'scratch-all'!X112</f>
        <v>-2.4737961</v>
      </c>
      <c r="K151" s="30"/>
      <c r="L151" s="30">
        <f>'scratch-all'!M112</f>
        <v>0.06</v>
      </c>
      <c r="M151" s="33">
        <f t="shared" si="8"/>
        <v>-113.82245189050745</v>
      </c>
      <c r="N151" s="33">
        <f t="shared" si="9"/>
        <v>90.1730283737644</v>
      </c>
      <c r="O151" s="33">
        <f>F151-M151</f>
        <v>-0.9775481094925453</v>
      </c>
      <c r="P151" s="33">
        <f>G151-N151</f>
        <v>-0.5730283737644015</v>
      </c>
      <c r="Q151" s="30"/>
    </row>
    <row r="152" spans="1:17" s="34" customFormat="1" ht="12">
      <c r="A152" s="30" t="str">
        <f>'scratch-all'!F113</f>
        <v>Mars</v>
      </c>
      <c r="B152" s="30">
        <f>'scratch-all'!A113</f>
        <v>43398</v>
      </c>
      <c r="C152" s="30">
        <f>'scratch-all'!E113</f>
        <v>8.579</v>
      </c>
      <c r="D152" s="30">
        <f>'scratch-all'!K113</f>
        <v>287.7</v>
      </c>
      <c r="E152" s="30">
        <f>90-'scratch-all'!L113</f>
        <v>72.5</v>
      </c>
      <c r="F152" s="30">
        <v>-113.8</v>
      </c>
      <c r="G152" s="30">
        <v>91.8</v>
      </c>
      <c r="H152" s="31">
        <f t="shared" si="7"/>
        <v>-10.85</v>
      </c>
      <c r="I152" s="32">
        <v>0</v>
      </c>
      <c r="J152" s="30">
        <f>'scratch-all'!X113</f>
        <v>-2.5893288</v>
      </c>
      <c r="K152" s="30"/>
      <c r="L152" s="30">
        <f>'scratch-all'!M113</f>
        <v>0.042</v>
      </c>
      <c r="M152" s="33">
        <f t="shared" si="8"/>
        <v>-113.72121400450484</v>
      </c>
      <c r="N152" s="33">
        <f t="shared" si="9"/>
        <v>90.56856511281642</v>
      </c>
      <c r="O152" s="33">
        <f>F152-M152</f>
        <v>-0.07878599549515286</v>
      </c>
      <c r="P152" s="33">
        <f>G152-N152</f>
        <v>1.2314348871835818</v>
      </c>
      <c r="Q152" s="30"/>
    </row>
    <row r="153" spans="1:17" s="21" customFormat="1" ht="12">
      <c r="A153" s="20" t="str">
        <f>'scratch-all'!F114</f>
        <v>Mars</v>
      </c>
      <c r="B153" s="20">
        <f>'scratch-all'!A114</f>
        <v>43399</v>
      </c>
      <c r="C153" s="20">
        <f>'scratch-all'!E114</f>
        <v>8.7</v>
      </c>
      <c r="D153" s="20">
        <f>'scratch-all'!K114</f>
        <v>288.2</v>
      </c>
      <c r="E153" s="20">
        <f>90-'scratch-all'!L114</f>
        <v>74.1</v>
      </c>
      <c r="F153" s="20">
        <f>F33</f>
        <v>-116.1</v>
      </c>
      <c r="G153" s="20">
        <f>G33</f>
        <v>92.5</v>
      </c>
      <c r="H153" s="23">
        <f t="shared" si="7"/>
        <v>-10.85</v>
      </c>
      <c r="I153" s="24">
        <v>0</v>
      </c>
      <c r="J153" s="20">
        <f>'scratch-all'!X114</f>
        <v>-2.5949645</v>
      </c>
      <c r="K153" s="20"/>
      <c r="L153" s="20">
        <f>'scratch-all'!M114</f>
        <v>0.037</v>
      </c>
      <c r="M153" s="25">
        <f t="shared" si="8"/>
        <v>-113.7039920304899</v>
      </c>
      <c r="N153" s="25">
        <f t="shared" si="9"/>
        <v>91.00718381166483</v>
      </c>
      <c r="O153" s="25">
        <f>F153-M153</f>
        <v>-2.3960079695100944</v>
      </c>
      <c r="P153" s="25">
        <f>G153-N153</f>
        <v>1.4928161883351692</v>
      </c>
      <c r="Q153" s="20"/>
    </row>
    <row r="154" spans="1:17" ht="12">
      <c r="A154" t="str">
        <f>'scratch-all'!F115</f>
        <v>CAL_16293M2422</v>
      </c>
      <c r="B154">
        <f>'scratch-all'!A115</f>
        <v>43400</v>
      </c>
      <c r="C154">
        <f>'scratch-all'!E115</f>
        <v>8.877</v>
      </c>
      <c r="D154">
        <f>'scratch-all'!K115</f>
        <v>135.6</v>
      </c>
      <c r="E154">
        <f>90-'scratch-all'!L115</f>
        <v>60</v>
      </c>
      <c r="F154"/>
      <c r="G154"/>
      <c r="H154" s="2">
        <f t="shared" si="7"/>
        <v>-10.85</v>
      </c>
      <c r="I154" s="5">
        <v>0</v>
      </c>
      <c r="J154">
        <f>'scratch-all'!X115</f>
        <v>-2.3930171</v>
      </c>
      <c r="K154"/>
      <c r="L154">
        <f>'scratch-all'!M115</f>
        <v>0.054</v>
      </c>
      <c r="M154" s="3">
        <f t="shared" si="8"/>
        <v>-111.29594920193512</v>
      </c>
      <c r="N154" s="3">
        <f t="shared" si="9"/>
        <v>89.51730829732598</v>
      </c>
      <c r="O154"/>
      <c r="P154"/>
      <c r="Q154"/>
    </row>
    <row r="155" spans="1:17" ht="12">
      <c r="A155" t="str">
        <f>'scratch-all'!F116</f>
        <v>CAL_16293M2422</v>
      </c>
      <c r="B155">
        <f>'scratch-all'!A116</f>
        <v>43401</v>
      </c>
      <c r="C155">
        <f>'scratch-all'!E116</f>
        <v>9.042</v>
      </c>
      <c r="D155">
        <f>'scratch-all'!K116</f>
        <v>137.5</v>
      </c>
      <c r="E155">
        <f>90-'scratch-all'!L116</f>
        <v>58.4</v>
      </c>
      <c r="F155"/>
      <c r="G155"/>
      <c r="H155" s="2">
        <f t="shared" si="7"/>
        <v>-10.85</v>
      </c>
      <c r="I155" s="5">
        <v>0</v>
      </c>
      <c r="J155">
        <f>'scratch-all'!X116</f>
        <v>-2.4493745</v>
      </c>
      <c r="K155"/>
      <c r="L155">
        <f>'scratch-all'!M116</f>
        <v>0.054</v>
      </c>
      <c r="M155" s="3">
        <f t="shared" si="8"/>
        <v>-111.17587249793459</v>
      </c>
      <c r="N155" s="3">
        <f t="shared" si="9"/>
        <v>89.33780687376883</v>
      </c>
      <c r="O155"/>
      <c r="P155"/>
      <c r="Q155"/>
    </row>
    <row r="156" spans="1:17" ht="12">
      <c r="A156" t="str">
        <f>'scratch-all'!F117</f>
        <v>Saturn</v>
      </c>
      <c r="B156">
        <f>'scratch-all'!A117</f>
        <v>43402</v>
      </c>
      <c r="C156">
        <f>'scratch-all'!E117</f>
        <v>9.241</v>
      </c>
      <c r="D156">
        <f>'scratch-all'!K117</f>
        <v>271.9</v>
      </c>
      <c r="E156">
        <f>90-'scratch-all'!L117</f>
        <v>54.9</v>
      </c>
      <c r="F156"/>
      <c r="G156"/>
      <c r="H156" s="2">
        <f t="shared" si="7"/>
        <v>-10.85</v>
      </c>
      <c r="I156" s="5">
        <v>0</v>
      </c>
      <c r="J156">
        <f>'scratch-all'!X117</f>
        <v>-2.4531317</v>
      </c>
      <c r="K156"/>
      <c r="L156">
        <f>'scratch-all'!M117</f>
        <v>0.059</v>
      </c>
      <c r="M156" s="3">
        <f t="shared" si="8"/>
        <v>-113.15401436410475</v>
      </c>
      <c r="N156" s="3">
        <f t="shared" si="9"/>
        <v>87.72643672001836</v>
      </c>
      <c r="O156"/>
      <c r="P156"/>
      <c r="Q156"/>
    </row>
    <row r="157" spans="1:17" s="21" customFormat="1" ht="12">
      <c r="A157" s="20" t="str">
        <f>'scratch-all'!F118</f>
        <v>CAL_16293M2422</v>
      </c>
      <c r="B157" s="20">
        <f>'scratch-all'!A118</f>
        <v>43403</v>
      </c>
      <c r="C157" s="20">
        <f>'scratch-all'!E118</f>
        <v>9.379</v>
      </c>
      <c r="D157" s="20">
        <f>'scratch-all'!K118</f>
        <v>141.5</v>
      </c>
      <c r="E157" s="20">
        <f>90-'scratch-all'!L118</f>
        <v>55.3</v>
      </c>
      <c r="F157" s="20">
        <f>F34</f>
        <v>-109.4</v>
      </c>
      <c r="G157" s="20">
        <f>G34</f>
        <v>88.8</v>
      </c>
      <c r="H157" s="23">
        <f t="shared" si="7"/>
        <v>-10.85</v>
      </c>
      <c r="I157" s="24">
        <v>0</v>
      </c>
      <c r="J157" s="20">
        <f>'scratch-all'!X118</f>
        <v>-2.4052279</v>
      </c>
      <c r="K157" s="20"/>
      <c r="L157" s="20">
        <f>'scratch-all'!M118</f>
        <v>0.042</v>
      </c>
      <c r="M157" s="25">
        <f t="shared" si="8"/>
        <v>-111.06440541840895</v>
      </c>
      <c r="N157" s="25">
        <f t="shared" si="9"/>
        <v>89.04158957431183</v>
      </c>
      <c r="O157" s="25">
        <f>F157-M157</f>
        <v>1.664405418408947</v>
      </c>
      <c r="P157" s="25">
        <f>G157-N157</f>
        <v>-0.24158957431183126</v>
      </c>
      <c r="Q157" s="20"/>
    </row>
    <row r="158" spans="1:17" ht="12">
      <c r="A158" t="str">
        <f>'scratch-all'!F119</f>
        <v>CB68</v>
      </c>
      <c r="B158">
        <f>'scratch-all'!A119</f>
        <v>43404</v>
      </c>
      <c r="C158">
        <f>'scratch-all'!E119</f>
        <v>9.478</v>
      </c>
      <c r="D158">
        <f>'scratch-all'!K119</f>
        <v>130.4</v>
      </c>
      <c r="E158">
        <f>90-'scratch-all'!L119</f>
        <v>52.4</v>
      </c>
      <c r="F158"/>
      <c r="G158"/>
      <c r="H158" s="2">
        <f t="shared" si="7"/>
        <v>-10.85</v>
      </c>
      <c r="I158" s="5">
        <v>0</v>
      </c>
      <c r="J158">
        <f>'scratch-all'!X119</f>
        <v>-2.4352852</v>
      </c>
      <c r="K158"/>
      <c r="L158">
        <f>'scratch-all'!M119</f>
        <v>0.042</v>
      </c>
      <c r="M158" s="3">
        <f t="shared" si="8"/>
        <v>-111.45784509329984</v>
      </c>
      <c r="N158" s="3">
        <f t="shared" si="9"/>
        <v>88.86985665119853</v>
      </c>
      <c r="O158"/>
      <c r="P158"/>
      <c r="Q158"/>
    </row>
    <row r="159" spans="1:17" ht="12">
      <c r="A159" t="str">
        <f>'scratch-all'!F120</f>
        <v>CB68</v>
      </c>
      <c r="B159">
        <f>'scratch-all'!A120</f>
        <v>43405</v>
      </c>
      <c r="C159">
        <f>'scratch-all'!E120</f>
        <v>9.711</v>
      </c>
      <c r="D159">
        <f>'scratch-all'!K120</f>
        <v>133.3</v>
      </c>
      <c r="E159">
        <f>90-'scratch-all'!L120</f>
        <v>49.9</v>
      </c>
      <c r="F159"/>
      <c r="G159"/>
      <c r="H159" s="2">
        <f t="shared" si="7"/>
        <v>-10.85</v>
      </c>
      <c r="I159" s="5">
        <v>0</v>
      </c>
      <c r="J159">
        <f>'scratch-all'!X120</f>
        <v>-2.4164993</v>
      </c>
      <c r="K159"/>
      <c r="L159">
        <f>'scratch-all'!M120</f>
        <v>0.057</v>
      </c>
      <c r="M159" s="3">
        <f t="shared" si="8"/>
        <v>-111.40211827048728</v>
      </c>
      <c r="N159" s="3">
        <f t="shared" si="9"/>
        <v>88.71652871381283</v>
      </c>
      <c r="O159"/>
      <c r="P159"/>
      <c r="Q159"/>
    </row>
    <row r="160" spans="1:17" s="34" customFormat="1" ht="12">
      <c r="A160" s="30" t="str">
        <f>'scratch-all'!F121</f>
        <v>CB68</v>
      </c>
      <c r="B160" s="30">
        <f>'scratch-all'!A121</f>
        <v>43406</v>
      </c>
      <c r="C160" s="30">
        <f>'scratch-all'!E121</f>
        <v>9.825</v>
      </c>
      <c r="D160" s="30">
        <f>'scratch-all'!K121</f>
        <v>134.8</v>
      </c>
      <c r="E160" s="30">
        <f>90-'scratch-all'!L121</f>
        <v>48.8</v>
      </c>
      <c r="F160" s="30">
        <v>-108</v>
      </c>
      <c r="G160" s="30">
        <v>89.8</v>
      </c>
      <c r="H160" s="31">
        <f t="shared" si="7"/>
        <v>-10.85</v>
      </c>
      <c r="I160" s="32">
        <v>0</v>
      </c>
      <c r="J160" s="30">
        <f>'scratch-all'!X121</f>
        <v>-2.2511842</v>
      </c>
      <c r="K160" s="30"/>
      <c r="L160" s="30">
        <f>'scratch-all'!M121</f>
        <v>0.043</v>
      </c>
      <c r="M160" s="33">
        <f t="shared" si="8"/>
        <v>-111.49439767663708</v>
      </c>
      <c r="N160" s="33">
        <f t="shared" si="9"/>
        <v>88.66482075006473</v>
      </c>
      <c r="O160" s="33">
        <f>F160-M160</f>
        <v>3.494397676637078</v>
      </c>
      <c r="P160" s="33">
        <f>G160-N160</f>
        <v>1.1351792499352626</v>
      </c>
      <c r="Q160" s="30"/>
    </row>
    <row r="161" spans="1:17" ht="12">
      <c r="A161" t="str">
        <f>'scratch-all'!F122</f>
        <v>CB68</v>
      </c>
      <c r="B161">
        <f>'scratch-all'!A122</f>
        <v>43407</v>
      </c>
      <c r="C161">
        <f>'scratch-all'!E122</f>
        <v>9.939</v>
      </c>
      <c r="D161">
        <f>'scratch-all'!K122</f>
        <v>136.4</v>
      </c>
      <c r="E161">
        <f>90-'scratch-all'!L122</f>
        <v>47.7</v>
      </c>
      <c r="F161"/>
      <c r="G161"/>
      <c r="H161" s="2">
        <f t="shared" si="7"/>
        <v>-10.85</v>
      </c>
      <c r="I161" s="5">
        <v>0</v>
      </c>
      <c r="J161">
        <f>'scratch-all'!X122</f>
        <v>-2.1929482</v>
      </c>
      <c r="K161"/>
      <c r="L161">
        <f>'scratch-all'!M122</f>
        <v>0.043</v>
      </c>
      <c r="M161" s="3">
        <f t="shared" si="8"/>
        <v>-111.50753362251672</v>
      </c>
      <c r="N161" s="3">
        <f t="shared" si="9"/>
        <v>88.61992705660013</v>
      </c>
      <c r="O161"/>
      <c r="P161"/>
      <c r="Q161"/>
    </row>
    <row r="162" spans="1:17" ht="12">
      <c r="A162" t="str">
        <f>'scratch-all'!F123</f>
        <v>CB68</v>
      </c>
      <c r="B162">
        <f>'scratch-all'!A123</f>
        <v>43408</v>
      </c>
      <c r="C162">
        <f>'scratch-all'!E123</f>
        <v>10.053</v>
      </c>
      <c r="D162">
        <f>'scratch-all'!K123</f>
        <v>138.1</v>
      </c>
      <c r="E162">
        <f>90-'scratch-all'!L123</f>
        <v>46.6</v>
      </c>
      <c r="F162"/>
      <c r="G162"/>
      <c r="H162" s="2">
        <f t="shared" si="7"/>
        <v>-10.85</v>
      </c>
      <c r="I162" s="5">
        <v>0</v>
      </c>
      <c r="J162">
        <f>'scratch-all'!X123</f>
        <v>-2.2023411</v>
      </c>
      <c r="K162"/>
      <c r="L162">
        <f>'scratch-all'!M123</f>
        <v>0.043</v>
      </c>
      <c r="M162" s="3">
        <f t="shared" si="8"/>
        <v>-111.46638808775784</v>
      </c>
      <c r="N162" s="3">
        <f t="shared" si="9"/>
        <v>88.5817831057483</v>
      </c>
      <c r="O162"/>
      <c r="P162"/>
      <c r="Q162"/>
    </row>
    <row r="163" spans="1:17" ht="12">
      <c r="A163" t="str">
        <f>'scratch-all'!F124</f>
        <v>CB68</v>
      </c>
      <c r="B163">
        <f>'scratch-all'!A124</f>
        <v>43409</v>
      </c>
      <c r="C163">
        <f>'scratch-all'!E124</f>
        <v>10.185</v>
      </c>
      <c r="D163">
        <f>'scratch-all'!K124</f>
        <v>140.1</v>
      </c>
      <c r="E163">
        <f>90-'scratch-all'!L124</f>
        <v>45.3</v>
      </c>
      <c r="F163"/>
      <c r="G163"/>
      <c r="H163" s="2">
        <f t="shared" si="7"/>
        <v>-10.85</v>
      </c>
      <c r="I163" s="5">
        <v>0</v>
      </c>
      <c r="J163">
        <f>'scratch-all'!X124</f>
        <v>-2.2868773</v>
      </c>
      <c r="K163"/>
      <c r="L163">
        <f>'scratch-all'!M124</f>
        <v>0.051</v>
      </c>
      <c r="M163" s="3">
        <f t="shared" si="8"/>
        <v>-111.36552335823467</v>
      </c>
      <c r="N163" s="3">
        <f t="shared" si="9"/>
        <v>88.54551672362524</v>
      </c>
      <c r="O163"/>
      <c r="P163"/>
      <c r="Q163"/>
    </row>
    <row r="164" spans="1:17" ht="12">
      <c r="A164" t="str">
        <f>'scratch-all'!F125</f>
        <v>CB68</v>
      </c>
      <c r="B164">
        <f>'scratch-all'!A125</f>
        <v>43410</v>
      </c>
      <c r="C164">
        <f>'scratch-all'!E125</f>
        <v>10.299</v>
      </c>
      <c r="D164">
        <f>'scratch-all'!K125</f>
        <v>142</v>
      </c>
      <c r="E164">
        <f>90-'scratch-all'!L125</f>
        <v>44.3</v>
      </c>
      <c r="F164"/>
      <c r="G164"/>
      <c r="H164" s="2">
        <f t="shared" si="7"/>
        <v>-10.85</v>
      </c>
      <c r="I164" s="5">
        <v>0</v>
      </c>
      <c r="J164">
        <f>'scratch-all'!X125</f>
        <v>-2.3047238</v>
      </c>
      <c r="K164"/>
      <c r="L164">
        <f>'scratch-all'!M125</f>
        <v>0.046</v>
      </c>
      <c r="M164" s="3">
        <f t="shared" si="8"/>
        <v>-111.31641471999657</v>
      </c>
      <c r="N164" s="3">
        <f t="shared" si="9"/>
        <v>88.52663194173294</v>
      </c>
      <c r="O164"/>
      <c r="P164"/>
      <c r="Q164"/>
    </row>
    <row r="165" spans="1:17" ht="12">
      <c r="A165" t="str">
        <f>'scratch-all'!F126</f>
        <v>CB68</v>
      </c>
      <c r="B165">
        <f>'scratch-all'!A126</f>
        <v>43411</v>
      </c>
      <c r="C165">
        <f>'scratch-all'!E126</f>
        <v>10.413</v>
      </c>
      <c r="D165">
        <f>'scratch-all'!K126</f>
        <v>143.9</v>
      </c>
      <c r="E165">
        <f>90-'scratch-all'!L126</f>
        <v>43.4</v>
      </c>
      <c r="F165"/>
      <c r="G165"/>
      <c r="H165" s="2">
        <f t="shared" si="7"/>
        <v>-10.85</v>
      </c>
      <c r="I165" s="5">
        <v>0</v>
      </c>
      <c r="J165">
        <f>'scratch-all'!X126</f>
        <v>-2.2014019</v>
      </c>
      <c r="K165"/>
      <c r="L165">
        <f>'scratch-all'!M126</f>
        <v>0.052</v>
      </c>
      <c r="M165" s="3">
        <f t="shared" si="8"/>
        <v>-111.36312773044709</v>
      </c>
      <c r="N165" s="3">
        <f t="shared" si="9"/>
        <v>88.51787692149172</v>
      </c>
      <c r="O165"/>
      <c r="P165"/>
      <c r="Q165"/>
    </row>
    <row r="166" spans="1:17" s="34" customFormat="1" ht="12">
      <c r="A166" s="30" t="str">
        <f>'scratch-all'!F127</f>
        <v>CB68</v>
      </c>
      <c r="B166" s="30">
        <f>'scratch-all'!A127</f>
        <v>43412</v>
      </c>
      <c r="C166" s="30">
        <f>'scratch-all'!E127</f>
        <v>10.527</v>
      </c>
      <c r="D166" s="30">
        <f>'scratch-all'!K127</f>
        <v>145.8</v>
      </c>
      <c r="E166" s="30">
        <f>90-'scratch-all'!L127</f>
        <v>42.4</v>
      </c>
      <c r="F166" s="30">
        <v>-109.4</v>
      </c>
      <c r="G166" s="30">
        <v>92.6</v>
      </c>
      <c r="H166" s="31">
        <f t="shared" si="7"/>
        <v>-10.85</v>
      </c>
      <c r="I166" s="32">
        <v>0</v>
      </c>
      <c r="J166" s="30">
        <f>'scratch-all'!X127</f>
        <v>-2.0022723</v>
      </c>
      <c r="K166" s="30"/>
      <c r="L166" s="30">
        <f>'scratch-all'!M127</f>
        <v>0.056</v>
      </c>
      <c r="M166" s="33">
        <f t="shared" si="8"/>
        <v>-111.51093335179684</v>
      </c>
      <c r="N166" s="33">
        <f t="shared" si="9"/>
        <v>88.510751366168</v>
      </c>
      <c r="O166" s="33">
        <f>F166-M166</f>
        <v>2.110933351796831</v>
      </c>
      <c r="P166" s="33">
        <f>G166-N166</f>
        <v>4.089248633832</v>
      </c>
      <c r="Q166" s="30"/>
    </row>
    <row r="167" spans="1:17" ht="12">
      <c r="A167" t="str">
        <f>'scratch-all'!F128</f>
        <v>CAL_CRL2688</v>
      </c>
      <c r="B167">
        <f>'scratch-all'!A128</f>
        <v>43535</v>
      </c>
      <c r="C167">
        <f>'scratch-all'!E128</f>
        <v>16.906</v>
      </c>
      <c r="D167">
        <f>'scratch-all'!K128</f>
        <v>332.1</v>
      </c>
      <c r="E167">
        <f>90-'scratch-all'!L128</f>
        <v>19.299999999999997</v>
      </c>
      <c r="F167"/>
      <c r="G167"/>
      <c r="H167" s="2">
        <f t="shared" si="7"/>
        <v>-10.85</v>
      </c>
      <c r="I167" s="5">
        <v>0</v>
      </c>
      <c r="J167">
        <f>'scratch-all'!X128</f>
        <v>-1.0977357</v>
      </c>
      <c r="K167"/>
      <c r="L167">
        <f>'scratch-all'!M128</f>
        <v>0.044</v>
      </c>
      <c r="M167" s="3">
        <f t="shared" si="8"/>
        <v>-116.57044590777437</v>
      </c>
      <c r="N167" s="3">
        <f t="shared" si="9"/>
        <v>91.5328417188485</v>
      </c>
      <c r="O167"/>
      <c r="P167"/>
      <c r="Q167"/>
    </row>
    <row r="168" spans="1:17" s="21" customFormat="1" ht="12">
      <c r="A168" s="20" t="str">
        <f>'scratch-all'!F129</f>
        <v>CAL_CRL2688</v>
      </c>
      <c r="B168" s="20">
        <f>'scratch-all'!A129</f>
        <v>43536</v>
      </c>
      <c r="C168" s="20">
        <f>'scratch-all'!E129</f>
        <v>16.958</v>
      </c>
      <c r="D168" s="20">
        <f>'scratch-all'!K129</f>
        <v>330.6</v>
      </c>
      <c r="E168" s="20">
        <f>90-'scratch-all'!L129</f>
        <v>19.599999999999994</v>
      </c>
      <c r="F168" s="20">
        <f>F35</f>
        <v>-118.5</v>
      </c>
      <c r="G168" s="20">
        <f>G35</f>
        <v>92.5</v>
      </c>
      <c r="H168" s="23">
        <f t="shared" si="7"/>
        <v>-10.85</v>
      </c>
      <c r="I168" s="24">
        <v>0</v>
      </c>
      <c r="J168" s="20">
        <f>'scratch-all'!X129</f>
        <v>-1.1202786</v>
      </c>
      <c r="K168" s="20"/>
      <c r="L168" s="20">
        <f>'scratch-all'!M129</f>
        <v>0.044</v>
      </c>
      <c r="M168" s="25">
        <f t="shared" si="8"/>
        <v>-116.45287572417199</v>
      </c>
      <c r="N168" s="25">
        <f t="shared" si="9"/>
        <v>91.50189636018159</v>
      </c>
      <c r="O168" s="25">
        <f>F168-M168</f>
        <v>-2.0471242758280113</v>
      </c>
      <c r="P168" s="25">
        <f>G168-N168</f>
        <v>0.9981036398184102</v>
      </c>
      <c r="Q168" s="20"/>
    </row>
    <row r="169" spans="1:17" ht="12">
      <c r="A169" t="str">
        <f>'scratch-all'!F130</f>
        <v>DR21M</v>
      </c>
      <c r="B169">
        <f>'scratch-all'!A130</f>
        <v>43537</v>
      </c>
      <c r="C169">
        <f>'scratch-all'!E130</f>
        <v>17.104</v>
      </c>
      <c r="D169">
        <f>'scratch-all'!K130</f>
        <v>327.5</v>
      </c>
      <c r="E169">
        <f>90-'scratch-all'!L130</f>
        <v>27.9</v>
      </c>
      <c r="F169"/>
      <c r="G169"/>
      <c r="H169" s="2">
        <f t="shared" si="7"/>
        <v>-10.85</v>
      </c>
      <c r="I169" s="5">
        <v>0</v>
      </c>
      <c r="J169">
        <f>'scratch-all'!X130</f>
        <v>-0.98877799</v>
      </c>
      <c r="K169"/>
      <c r="L169">
        <f>'scratch-all'!M130</f>
        <v>0.04</v>
      </c>
      <c r="M169" s="3">
        <f t="shared" si="8"/>
        <v>-115.56661296347461</v>
      </c>
      <c r="N169" s="3">
        <f t="shared" si="9"/>
        <v>90.76497054453523</v>
      </c>
      <c r="O169"/>
      <c r="P169"/>
      <c r="Q169"/>
    </row>
    <row r="170" spans="1:17" ht="12">
      <c r="A170" t="str">
        <f>'scratch-all'!F131</f>
        <v>DR21M</v>
      </c>
      <c r="B170">
        <f>'scratch-all'!A131</f>
        <v>43538</v>
      </c>
      <c r="C170">
        <f>'scratch-all'!E131</f>
        <v>17.217</v>
      </c>
      <c r="D170">
        <f>'scratch-all'!K131</f>
        <v>325.6</v>
      </c>
      <c r="E170">
        <f>90-'scratch-all'!L131</f>
        <v>28.799999999999997</v>
      </c>
      <c r="F170"/>
      <c r="G170"/>
      <c r="H170" s="2">
        <f aca="true" t="shared" si="10" ref="H170:H233">-10.85</f>
        <v>-10.85</v>
      </c>
      <c r="I170" s="5">
        <v>0</v>
      </c>
      <c r="J170">
        <f>'scratch-all'!X131</f>
        <v>-0.76616618</v>
      </c>
      <c r="K170"/>
      <c r="L170">
        <f>'scratch-all'!M131</f>
        <v>0.049</v>
      </c>
      <c r="M170" s="3">
        <f aca="true" t="shared" si="11" ref="M170:M220">F$5+F$9*E170*3600+F$12*E170*E170*PI()/180*3600+(H170-H$9)*H$12+J$9*J170+K$9*J170*J170+(C170-C$5)*C$9+F$15*COS(D170*PI()/180)</f>
        <v>-115.69489803741632</v>
      </c>
      <c r="N170" s="3">
        <f aca="true" t="shared" si="12" ref="N170:N220">G$5+G$9*E170*3600+G$12*E170*E170*PI()/180*3600+(I170-I$9)*I$12+J$12*J170+K$12*J170*J170+(C170-C$5)*C$12+G$15*SIN(D170*PI()/180)</f>
        <v>90.73800186678818</v>
      </c>
      <c r="O170"/>
      <c r="P170"/>
      <c r="Q170"/>
    </row>
    <row r="171" spans="1:17" ht="12">
      <c r="A171" t="str">
        <f>'scratch-all'!F132</f>
        <v>DR21M</v>
      </c>
      <c r="B171">
        <f>'scratch-all'!A132</f>
        <v>43539</v>
      </c>
      <c r="C171">
        <f>'scratch-all'!E132</f>
        <v>17.331</v>
      </c>
      <c r="D171">
        <f>'scratch-all'!K132</f>
        <v>323.9</v>
      </c>
      <c r="E171">
        <f>90-'scratch-all'!L132</f>
        <v>29.700000000000003</v>
      </c>
      <c r="F171"/>
      <c r="G171"/>
      <c r="H171" s="2">
        <f t="shared" si="10"/>
        <v>-10.85</v>
      </c>
      <c r="I171" s="5">
        <v>0</v>
      </c>
      <c r="J171">
        <f>'scratch-all'!X132</f>
        <v>-0.7539554</v>
      </c>
      <c r="K171"/>
      <c r="L171">
        <f>'scratch-all'!M132</f>
        <v>0.048</v>
      </c>
      <c r="M171" s="3">
        <f t="shared" si="11"/>
        <v>-115.5362805463727</v>
      </c>
      <c r="N171" s="3">
        <f t="shared" si="12"/>
        <v>90.7194606470743</v>
      </c>
      <c r="O171"/>
      <c r="P171"/>
      <c r="Q171"/>
    </row>
    <row r="172" spans="1:17" ht="12">
      <c r="A172" t="str">
        <f>'scratch-all'!F133</f>
        <v>DR21M</v>
      </c>
      <c r="B172">
        <f>'scratch-all'!A133</f>
        <v>43540</v>
      </c>
      <c r="C172">
        <f>'scratch-all'!E133</f>
        <v>17.445</v>
      </c>
      <c r="D172">
        <f>'scratch-all'!K133</f>
        <v>322.3</v>
      </c>
      <c r="E172">
        <f>90-'scratch-all'!L133</f>
        <v>30.700000000000003</v>
      </c>
      <c r="F172"/>
      <c r="G172"/>
      <c r="H172" s="2">
        <f t="shared" si="10"/>
        <v>-10.85</v>
      </c>
      <c r="I172" s="5">
        <v>0</v>
      </c>
      <c r="J172">
        <f>'scratch-all'!X133</f>
        <v>-0.5304043</v>
      </c>
      <c r="K172"/>
      <c r="L172">
        <f>'scratch-all'!M133</f>
        <v>0.048</v>
      </c>
      <c r="M172" s="3">
        <f t="shared" si="11"/>
        <v>-115.68578221294712</v>
      </c>
      <c r="N172" s="3">
        <f t="shared" si="12"/>
        <v>90.7031734450229</v>
      </c>
      <c r="O172"/>
      <c r="P172"/>
      <c r="Q172"/>
    </row>
    <row r="173" spans="1:17" ht="12">
      <c r="A173" t="str">
        <f>'scratch-all'!F134</f>
        <v>Mars</v>
      </c>
      <c r="B173">
        <f>'scratch-all'!A134</f>
        <v>43541</v>
      </c>
      <c r="C173">
        <f>'scratch-all'!E134</f>
        <v>5.489</v>
      </c>
      <c r="D173">
        <f>'scratch-all'!K134</f>
        <v>279.4</v>
      </c>
      <c r="E173">
        <f>90-'scratch-all'!L134</f>
        <v>30.4</v>
      </c>
      <c r="F173"/>
      <c r="G173"/>
      <c r="H173" s="2">
        <f t="shared" si="10"/>
        <v>-10.85</v>
      </c>
      <c r="I173" s="5">
        <v>0</v>
      </c>
      <c r="J173">
        <f>'scratch-all'!X134</f>
        <v>-0.24861719</v>
      </c>
      <c r="K173"/>
      <c r="L173">
        <f>'scratch-all'!M134</f>
        <v>0.045</v>
      </c>
      <c r="M173" s="3">
        <f t="shared" si="11"/>
        <v>-119.17744430664366</v>
      </c>
      <c r="N173" s="3">
        <f t="shared" si="12"/>
        <v>85.26647126289888</v>
      </c>
      <c r="O173"/>
      <c r="P173"/>
      <c r="Q173"/>
    </row>
    <row r="174" spans="1:17" ht="12">
      <c r="A174" t="str">
        <f>'scratch-all'!F135</f>
        <v>Mars</v>
      </c>
      <c r="B174">
        <f>'scratch-all'!A135</f>
        <v>43542</v>
      </c>
      <c r="C174">
        <f>'scratch-all'!E135</f>
        <v>5.592</v>
      </c>
      <c r="D174">
        <f>'scratch-all'!K135</f>
        <v>279.6</v>
      </c>
      <c r="E174">
        <f>90-'scratch-all'!L135</f>
        <v>31.9</v>
      </c>
      <c r="F174"/>
      <c r="G174"/>
      <c r="H174" s="2">
        <f t="shared" si="10"/>
        <v>-10.85</v>
      </c>
      <c r="I174" s="5">
        <v>0</v>
      </c>
      <c r="J174">
        <f>'scratch-all'!X135</f>
        <v>-0.31248893</v>
      </c>
      <c r="K174"/>
      <c r="L174">
        <f>'scratch-all'!M135</f>
        <v>0.045</v>
      </c>
      <c r="M174" s="3">
        <f t="shared" si="11"/>
        <v>-118.90015531235736</v>
      </c>
      <c r="N174" s="3">
        <f t="shared" si="12"/>
        <v>85.24756910035508</v>
      </c>
      <c r="O174"/>
      <c r="P174"/>
      <c r="Q174"/>
    </row>
    <row r="175" spans="1:17" ht="12">
      <c r="A175" t="str">
        <f>'scratch-all'!F136</f>
        <v>Mars</v>
      </c>
      <c r="B175">
        <f>'scratch-all'!A136</f>
        <v>43543</v>
      </c>
      <c r="C175">
        <f>'scratch-all'!E136</f>
        <v>5.617</v>
      </c>
      <c r="D175">
        <f>'scratch-all'!K136</f>
        <v>279.6</v>
      </c>
      <c r="E175">
        <f>90-'scratch-all'!L136</f>
        <v>32.2</v>
      </c>
      <c r="F175"/>
      <c r="G175"/>
      <c r="H175" s="2">
        <f t="shared" si="10"/>
        <v>-10.85</v>
      </c>
      <c r="I175" s="5">
        <v>0</v>
      </c>
      <c r="J175">
        <f>'scratch-all'!X136</f>
        <v>-0.296521</v>
      </c>
      <c r="K175"/>
      <c r="L175">
        <f>'scratch-all'!M136</f>
        <v>0.036</v>
      </c>
      <c r="M175" s="3">
        <f t="shared" si="11"/>
        <v>-118.88886872786402</v>
      </c>
      <c r="N175" s="3">
        <f t="shared" si="12"/>
        <v>85.24741724865348</v>
      </c>
      <c r="O175"/>
      <c r="P175"/>
      <c r="Q175"/>
    </row>
    <row r="176" spans="1:17" s="21" customFormat="1" ht="12">
      <c r="A176" s="20" t="str">
        <f>'scratch-all'!F137</f>
        <v>Mars</v>
      </c>
      <c r="B176" s="20">
        <f>'scratch-all'!A137</f>
        <v>43544</v>
      </c>
      <c r="C176" s="20">
        <f>'scratch-all'!E137</f>
        <v>5.65</v>
      </c>
      <c r="D176" s="20">
        <f>'scratch-all'!K137</f>
        <v>279.6</v>
      </c>
      <c r="E176" s="20">
        <f>90-'scratch-all'!L137</f>
        <v>32.7</v>
      </c>
      <c r="F176" s="20">
        <f>F36</f>
        <v>-122.3</v>
      </c>
      <c r="G176" s="20">
        <f>G36</f>
        <v>84.5</v>
      </c>
      <c r="H176" s="23">
        <f t="shared" si="10"/>
        <v>-10.85</v>
      </c>
      <c r="I176" s="24">
        <v>0</v>
      </c>
      <c r="J176" s="20">
        <f>'scratch-all'!X137</f>
        <v>-0.29746029</v>
      </c>
      <c r="K176" s="20"/>
      <c r="L176" s="20">
        <f>'scratch-all'!M137</f>
        <v>0.036</v>
      </c>
      <c r="M176" s="25">
        <f t="shared" si="11"/>
        <v>-118.82899228423626</v>
      </c>
      <c r="N176" s="25">
        <f t="shared" si="12"/>
        <v>85.24475728018375</v>
      </c>
      <c r="O176" s="25">
        <f>F176-M176</f>
        <v>-3.471007715763733</v>
      </c>
      <c r="P176" s="25">
        <f>G176-N176</f>
        <v>-0.7447572801837481</v>
      </c>
      <c r="Q176" s="20"/>
    </row>
    <row r="177" spans="1:17" ht="12">
      <c r="A177" t="str">
        <f>'scratch-all'!F138</f>
        <v>Mars</v>
      </c>
      <c r="B177">
        <f>'scratch-all'!A138</f>
        <v>43545</v>
      </c>
      <c r="C177">
        <f>'scratch-all'!E138</f>
        <v>5.675</v>
      </c>
      <c r="D177">
        <f>'scratch-all'!K138</f>
        <v>279.7</v>
      </c>
      <c r="E177">
        <f>90-'scratch-all'!L138</f>
        <v>33</v>
      </c>
      <c r="F177"/>
      <c r="G177"/>
      <c r="H177" s="2">
        <f t="shared" si="10"/>
        <v>-10.85</v>
      </c>
      <c r="I177" s="5">
        <v>0</v>
      </c>
      <c r="J177">
        <f>'scratch-all'!X138</f>
        <v>-0.28431022</v>
      </c>
      <c r="K177"/>
      <c r="L177">
        <f>'scratch-all'!M138</f>
        <v>0.036</v>
      </c>
      <c r="M177" s="3">
        <f t="shared" si="11"/>
        <v>-118.81811115026315</v>
      </c>
      <c r="N177" s="3">
        <f t="shared" si="12"/>
        <v>85.24643340303683</v>
      </c>
      <c r="O177"/>
      <c r="P177"/>
      <c r="Q177"/>
    </row>
    <row r="178" spans="1:17" ht="12">
      <c r="A178" t="str">
        <f>'scratch-all'!F139</f>
        <v>Mars</v>
      </c>
      <c r="B178">
        <f>'scratch-all'!A139</f>
        <v>43546</v>
      </c>
      <c r="C178">
        <f>'scratch-all'!E139</f>
        <v>5.704</v>
      </c>
      <c r="D178">
        <f>'scratch-all'!K139</f>
        <v>279.7</v>
      </c>
      <c r="E178">
        <f>90-'scratch-all'!L139</f>
        <v>33.4</v>
      </c>
      <c r="F178"/>
      <c r="G178"/>
      <c r="H178" s="2">
        <f t="shared" si="10"/>
        <v>-10.85</v>
      </c>
      <c r="I178" s="5">
        <v>0</v>
      </c>
      <c r="J178">
        <f>'scratch-all'!X139</f>
        <v>-0.32000326</v>
      </c>
      <c r="K178"/>
      <c r="L178">
        <f>'scratch-all'!M139</f>
        <v>0.036</v>
      </c>
      <c r="M178" s="3">
        <f t="shared" si="11"/>
        <v>-118.71298854622253</v>
      </c>
      <c r="N178" s="3">
        <f t="shared" si="12"/>
        <v>85.24744254577054</v>
      </c>
      <c r="O178"/>
      <c r="P178"/>
      <c r="Q178"/>
    </row>
    <row r="179" spans="1:17" ht="12">
      <c r="A179" t="str">
        <f>'scratch-all'!F140</f>
        <v>M82_SHARP</v>
      </c>
      <c r="B179">
        <f>'scratch-all'!A140</f>
        <v>43547</v>
      </c>
      <c r="C179">
        <f>'scratch-all'!E140</f>
        <v>5.964</v>
      </c>
      <c r="D179">
        <f>'scratch-all'!K140</f>
        <v>-6.2</v>
      </c>
      <c r="E179">
        <f>90-'scratch-all'!L140</f>
        <v>50.2</v>
      </c>
      <c r="F179"/>
      <c r="G179"/>
      <c r="H179" s="2">
        <f t="shared" si="10"/>
        <v>-10.85</v>
      </c>
      <c r="I179" s="5">
        <v>0</v>
      </c>
      <c r="J179">
        <f>'scratch-all'!X140</f>
        <v>-1.082707</v>
      </c>
      <c r="K179"/>
      <c r="L179">
        <f>'scratch-all'!M140</f>
        <v>0.045</v>
      </c>
      <c r="M179" s="3">
        <f t="shared" si="11"/>
        <v>-118.42641047452288</v>
      </c>
      <c r="N179" s="3">
        <f t="shared" si="12"/>
        <v>86.49852381003195</v>
      </c>
      <c r="O179"/>
      <c r="P179"/>
      <c r="Q179"/>
    </row>
    <row r="180" spans="1:17" ht="12">
      <c r="A180" t="str">
        <f>'scratch-all'!F141</f>
        <v>M82_SHARP</v>
      </c>
      <c r="B180">
        <f>'scratch-all'!A141</f>
        <v>43548</v>
      </c>
      <c r="C180">
        <f>'scratch-all'!E141</f>
        <v>6.072</v>
      </c>
      <c r="D180">
        <f>'scratch-all'!K141</f>
        <v>-6.9</v>
      </c>
      <c r="E180">
        <f>90-'scratch-all'!L141</f>
        <v>50.4</v>
      </c>
      <c r="F180"/>
      <c r="G180"/>
      <c r="H180" s="2">
        <f t="shared" si="10"/>
        <v>-10.85</v>
      </c>
      <c r="I180" s="5">
        <v>0</v>
      </c>
      <c r="J180">
        <f>'scratch-all'!X141</f>
        <v>-1.0122603</v>
      </c>
      <c r="K180"/>
      <c r="L180">
        <f>'scratch-all'!M141</f>
        <v>0.046</v>
      </c>
      <c r="M180" s="3">
        <f t="shared" si="11"/>
        <v>-118.46447407388452</v>
      </c>
      <c r="N180" s="3">
        <f t="shared" si="12"/>
        <v>86.55337133874312</v>
      </c>
      <c r="O180"/>
      <c r="P180"/>
      <c r="Q180"/>
    </row>
    <row r="181" spans="1:17" ht="12">
      <c r="A181" t="str">
        <f>'scratch-all'!F142</f>
        <v>M82_SHARP</v>
      </c>
      <c r="B181">
        <f>'scratch-all'!A142</f>
        <v>43549</v>
      </c>
      <c r="C181">
        <f>'scratch-all'!E142</f>
        <v>6.186</v>
      </c>
      <c r="D181">
        <f>'scratch-all'!K142</f>
        <v>-7.7</v>
      </c>
      <c r="E181">
        <f>90-'scratch-all'!L142</f>
        <v>50.6</v>
      </c>
      <c r="F181"/>
      <c r="G181"/>
      <c r="H181" s="2">
        <f t="shared" si="10"/>
        <v>-10.85</v>
      </c>
      <c r="I181" s="5">
        <v>0</v>
      </c>
      <c r="J181">
        <f>'scratch-all'!X142</f>
        <v>-1.0930392</v>
      </c>
      <c r="K181"/>
      <c r="L181">
        <f>'scratch-all'!M142</f>
        <v>0.046</v>
      </c>
      <c r="M181" s="3">
        <f t="shared" si="11"/>
        <v>-118.30049076427706</v>
      </c>
      <c r="N181" s="3">
        <f t="shared" si="12"/>
        <v>86.60980717726699</v>
      </c>
      <c r="O181"/>
      <c r="P181"/>
      <c r="Q181"/>
    </row>
    <row r="182" spans="1:17" ht="12">
      <c r="A182" t="str">
        <f>'scratch-all'!F143</f>
        <v>M82_SHARP</v>
      </c>
      <c r="B182">
        <f>'scratch-all'!A143</f>
        <v>43550</v>
      </c>
      <c r="C182">
        <f>'scratch-all'!E143</f>
        <v>6.3</v>
      </c>
      <c r="D182">
        <f>'scratch-all'!K143</f>
        <v>-8.4</v>
      </c>
      <c r="E182">
        <f>90-'scratch-all'!L143</f>
        <v>50.8</v>
      </c>
      <c r="F182"/>
      <c r="G182"/>
      <c r="H182" s="2">
        <f t="shared" si="10"/>
        <v>-10.85</v>
      </c>
      <c r="I182" s="5">
        <v>0</v>
      </c>
      <c r="J182">
        <f>'scratch-all'!X143</f>
        <v>-1.1963612</v>
      </c>
      <c r="K182"/>
      <c r="L182">
        <f>'scratch-all'!M143</f>
        <v>0.047</v>
      </c>
      <c r="M182" s="3">
        <f t="shared" si="11"/>
        <v>-118.11114176799595</v>
      </c>
      <c r="N182" s="3">
        <f t="shared" si="12"/>
        <v>86.66781682746432</v>
      </c>
      <c r="O182"/>
      <c r="P182"/>
      <c r="Q182"/>
    </row>
    <row r="183" spans="1:17" ht="12">
      <c r="A183" t="str">
        <f>'scratch-all'!F144</f>
        <v>M82_SHARP</v>
      </c>
      <c r="B183">
        <f>'scratch-all'!A144</f>
        <v>43551</v>
      </c>
      <c r="C183">
        <f>'scratch-all'!E144</f>
        <v>6.414</v>
      </c>
      <c r="D183">
        <f>'scratch-all'!K144</f>
        <v>-9.1</v>
      </c>
      <c r="E183">
        <f>90-'scratch-all'!L144</f>
        <v>51.1</v>
      </c>
      <c r="F183"/>
      <c r="G183"/>
      <c r="H183" s="2">
        <f t="shared" si="10"/>
        <v>-10.85</v>
      </c>
      <c r="I183" s="5">
        <v>0</v>
      </c>
      <c r="J183">
        <f>'scratch-all'!X144</f>
        <v>-0.96435645</v>
      </c>
      <c r="K183"/>
      <c r="L183">
        <f>'scratch-all'!M144</f>
        <v>0.047</v>
      </c>
      <c r="M183" s="3">
        <f t="shared" si="11"/>
        <v>-118.35083181702402</v>
      </c>
      <c r="N183" s="3">
        <f t="shared" si="12"/>
        <v>86.7352021520527</v>
      </c>
      <c r="O183"/>
      <c r="P183"/>
      <c r="Q183"/>
    </row>
    <row r="184" spans="1:17" ht="12">
      <c r="A184" t="str">
        <f>'scratch-all'!F145</f>
        <v>M82_SHARP</v>
      </c>
      <c r="B184">
        <f>'scratch-all'!A145</f>
        <v>43552</v>
      </c>
      <c r="C184">
        <f>'scratch-all'!E145</f>
        <v>6.551</v>
      </c>
      <c r="D184">
        <f>'scratch-all'!K145</f>
        <v>-9.9</v>
      </c>
      <c r="E184">
        <f>90-'scratch-all'!L145</f>
        <v>51.4</v>
      </c>
      <c r="F184"/>
      <c r="G184"/>
      <c r="H184" s="2">
        <f t="shared" si="10"/>
        <v>-10.85</v>
      </c>
      <c r="I184" s="5">
        <v>0</v>
      </c>
      <c r="J184">
        <f>'scratch-all'!X145</f>
        <v>-0.99065658</v>
      </c>
      <c r="K184"/>
      <c r="L184">
        <f>'scratch-all'!M145</f>
        <v>0.046</v>
      </c>
      <c r="M184" s="3">
        <f t="shared" si="11"/>
        <v>-118.2432087520474</v>
      </c>
      <c r="N184" s="3">
        <f t="shared" si="12"/>
        <v>86.81187601219467</v>
      </c>
      <c r="O184"/>
      <c r="P184"/>
      <c r="Q184"/>
    </row>
    <row r="185" spans="1:17" ht="12">
      <c r="A185" t="str">
        <f>'scratch-all'!F146</f>
        <v>M82_SHARP</v>
      </c>
      <c r="B185">
        <f>'scratch-all'!A146</f>
        <v>43553</v>
      </c>
      <c r="C185">
        <f>'scratch-all'!E146</f>
        <v>6.664</v>
      </c>
      <c r="D185">
        <f>'scratch-all'!K146</f>
        <v>-10.5</v>
      </c>
      <c r="E185">
        <f>90-'scratch-all'!L146</f>
        <v>51.7</v>
      </c>
      <c r="F185"/>
      <c r="G185"/>
      <c r="H185" s="2">
        <f t="shared" si="10"/>
        <v>-10.85</v>
      </c>
      <c r="I185" s="5">
        <v>0</v>
      </c>
      <c r="J185">
        <f>'scratch-all'!X146</f>
        <v>-1.0038066</v>
      </c>
      <c r="K185"/>
      <c r="L185">
        <f>'scratch-all'!M146</f>
        <v>0.046</v>
      </c>
      <c r="M185" s="3">
        <f t="shared" si="11"/>
        <v>-118.16397239881982</v>
      </c>
      <c r="N185" s="3">
        <f t="shared" si="12"/>
        <v>86.88135380806625</v>
      </c>
      <c r="O185"/>
      <c r="P185"/>
      <c r="Q185"/>
    </row>
    <row r="186" spans="1:17" ht="12">
      <c r="A186" t="str">
        <f>'scratch-all'!F147</f>
        <v>M82_SHARP</v>
      </c>
      <c r="B186">
        <f>'scratch-all'!A147</f>
        <v>43554</v>
      </c>
      <c r="C186">
        <f>'scratch-all'!E147</f>
        <v>6.779</v>
      </c>
      <c r="D186">
        <f>'scratch-all'!K147</f>
        <v>-11.2</v>
      </c>
      <c r="E186">
        <f>90-'scratch-all'!L147</f>
        <v>52</v>
      </c>
      <c r="F186"/>
      <c r="G186"/>
      <c r="H186" s="2">
        <f t="shared" si="10"/>
        <v>-10.85</v>
      </c>
      <c r="I186" s="5">
        <v>0</v>
      </c>
      <c r="J186">
        <f>'scratch-all'!X147</f>
        <v>-1.3475869</v>
      </c>
      <c r="K186"/>
      <c r="L186">
        <f>'scratch-all'!M147</f>
        <v>0.046</v>
      </c>
      <c r="M186" s="3">
        <f t="shared" si="11"/>
        <v>-117.66668849243801</v>
      </c>
      <c r="N186" s="3">
        <f t="shared" si="12"/>
        <v>86.9510397229932</v>
      </c>
      <c r="O186"/>
      <c r="P186"/>
      <c r="Q186"/>
    </row>
    <row r="187" spans="1:17" ht="12">
      <c r="A187" t="str">
        <f>'scratch-all'!F148</f>
        <v>M82_SHARP</v>
      </c>
      <c r="B187">
        <f>'scratch-all'!A148</f>
        <v>43555</v>
      </c>
      <c r="C187">
        <f>'scratch-all'!E148</f>
        <v>6.894</v>
      </c>
      <c r="D187">
        <f>'scratch-all'!K148</f>
        <v>-11.8</v>
      </c>
      <c r="E187">
        <f>90-'scratch-all'!L148</f>
        <v>52.3</v>
      </c>
      <c r="F187"/>
      <c r="G187"/>
      <c r="H187" s="2">
        <f t="shared" si="10"/>
        <v>-10.85</v>
      </c>
      <c r="I187" s="5">
        <v>0</v>
      </c>
      <c r="J187">
        <f>'scratch-all'!X148</f>
        <v>-1.4790876</v>
      </c>
      <c r="K187"/>
      <c r="L187">
        <f>'scratch-all'!M148</f>
        <v>0.054</v>
      </c>
      <c r="M187" s="3">
        <f t="shared" si="11"/>
        <v>-117.45126947874118</v>
      </c>
      <c r="N187" s="3">
        <f t="shared" si="12"/>
        <v>87.02262341798905</v>
      </c>
      <c r="O187"/>
      <c r="P187"/>
      <c r="Q187"/>
    </row>
    <row r="188" spans="1:17" ht="12">
      <c r="A188" t="str">
        <f>'scratch-all'!F149</f>
        <v>M82_SHARP</v>
      </c>
      <c r="B188">
        <f>'scratch-all'!A149</f>
        <v>43556</v>
      </c>
      <c r="C188">
        <f>'scratch-all'!E149</f>
        <v>7.046</v>
      </c>
      <c r="D188">
        <f>'scratch-all'!K149</f>
        <v>-12.6</v>
      </c>
      <c r="E188">
        <f>90-'scratch-all'!L149</f>
        <v>52.8</v>
      </c>
      <c r="F188"/>
      <c r="G188"/>
      <c r="H188" s="2">
        <f t="shared" si="10"/>
        <v>-10.85</v>
      </c>
      <c r="I188" s="5">
        <v>0</v>
      </c>
      <c r="J188">
        <f>'scratch-all'!X149</f>
        <v>-1.5241735</v>
      </c>
      <c r="K188"/>
      <c r="L188">
        <f>'scratch-all'!M149</f>
        <v>0.051</v>
      </c>
      <c r="M188" s="3">
        <f t="shared" si="11"/>
        <v>-117.31332503718455</v>
      </c>
      <c r="N188" s="3">
        <f t="shared" si="12"/>
        <v>87.12868849196951</v>
      </c>
      <c r="O188"/>
      <c r="P188"/>
      <c r="Q188"/>
    </row>
    <row r="189" spans="1:17" ht="12">
      <c r="A189" t="str">
        <f>'scratch-all'!F150</f>
        <v>M82_SHARP</v>
      </c>
      <c r="B189">
        <f>'scratch-all'!A150</f>
        <v>43557</v>
      </c>
      <c r="C189">
        <f>'scratch-all'!E150</f>
        <v>7.16</v>
      </c>
      <c r="D189">
        <f>'scratch-all'!K150</f>
        <v>-13.2</v>
      </c>
      <c r="E189">
        <f>90-'scratch-all'!L150</f>
        <v>53.2</v>
      </c>
      <c r="F189"/>
      <c r="G189"/>
      <c r="H189" s="2">
        <f t="shared" si="10"/>
        <v>-10.85</v>
      </c>
      <c r="I189" s="5">
        <v>0</v>
      </c>
      <c r="J189">
        <f>'scratch-all'!X150</f>
        <v>-1.4941162</v>
      </c>
      <c r="K189"/>
      <c r="L189">
        <f>'scratch-all'!M150</f>
        <v>0.051</v>
      </c>
      <c r="M189" s="3">
        <f t="shared" si="11"/>
        <v>-117.28069376945987</v>
      </c>
      <c r="N189" s="3">
        <f t="shared" si="12"/>
        <v>87.21198984654087</v>
      </c>
      <c r="O189"/>
      <c r="P189"/>
      <c r="Q189"/>
    </row>
    <row r="190" spans="1:17" ht="12">
      <c r="A190" t="str">
        <f>'scratch-all'!F151</f>
        <v>M82_SHARP</v>
      </c>
      <c r="B190">
        <f>'scratch-all'!A151</f>
        <v>43558</v>
      </c>
      <c r="C190">
        <f>'scratch-all'!E151</f>
        <v>7.275</v>
      </c>
      <c r="D190">
        <f>'scratch-all'!K151</f>
        <v>-13.8</v>
      </c>
      <c r="E190">
        <f>90-'scratch-all'!L151</f>
        <v>53.5</v>
      </c>
      <c r="F190"/>
      <c r="G190"/>
      <c r="H190" s="2">
        <f t="shared" si="10"/>
        <v>-10.85</v>
      </c>
      <c r="I190" s="5">
        <v>0</v>
      </c>
      <c r="J190">
        <f>'scratch-all'!X151</f>
        <v>-1.2010576</v>
      </c>
      <c r="K190"/>
      <c r="L190">
        <f>'scratch-all'!M151</f>
        <v>0.05</v>
      </c>
      <c r="M190" s="3">
        <f t="shared" si="11"/>
        <v>-117.5668332885584</v>
      </c>
      <c r="N190" s="3">
        <f t="shared" si="12"/>
        <v>87.28604752721881</v>
      </c>
      <c r="O190"/>
      <c r="P190"/>
      <c r="Q190"/>
    </row>
    <row r="191" spans="1:17" ht="12">
      <c r="A191" t="str">
        <f>'scratch-all'!F152</f>
        <v>M82_SHARP</v>
      </c>
      <c r="B191">
        <f>'scratch-all'!A152</f>
        <v>43559</v>
      </c>
      <c r="C191">
        <f>'scratch-all'!E152</f>
        <v>7.389</v>
      </c>
      <c r="D191">
        <f>'scratch-all'!K152</f>
        <v>-14.3</v>
      </c>
      <c r="E191">
        <f>90-'scratch-all'!L152</f>
        <v>53.9</v>
      </c>
      <c r="F191"/>
      <c r="G191"/>
      <c r="H191" s="2">
        <f t="shared" si="10"/>
        <v>-10.85</v>
      </c>
      <c r="I191" s="5">
        <v>0</v>
      </c>
      <c r="J191">
        <f>'scratch-all'!X152</f>
        <v>-1.4293052</v>
      </c>
      <c r="K191"/>
      <c r="L191">
        <f>'scratch-all'!M152</f>
        <v>0.054</v>
      </c>
      <c r="M191" s="3">
        <f t="shared" si="11"/>
        <v>-117.22698166407291</v>
      </c>
      <c r="N191" s="3">
        <f t="shared" si="12"/>
        <v>87.37252495927235</v>
      </c>
      <c r="O191"/>
      <c r="P191"/>
      <c r="Q191"/>
    </row>
    <row r="192" spans="1:17" ht="12">
      <c r="A192" t="str">
        <f>'scratch-all'!F153</f>
        <v>M82_SHARP</v>
      </c>
      <c r="B192">
        <f>'scratch-all'!A153</f>
        <v>43560</v>
      </c>
      <c r="C192">
        <f>'scratch-all'!E153</f>
        <v>7.532</v>
      </c>
      <c r="D192">
        <f>'scratch-all'!K153</f>
        <v>-15</v>
      </c>
      <c r="E192">
        <f>90-'scratch-all'!L153</f>
        <v>54.5</v>
      </c>
      <c r="F192"/>
      <c r="G192"/>
      <c r="H192" s="2">
        <f t="shared" si="10"/>
        <v>-10.85</v>
      </c>
      <c r="I192" s="5">
        <v>0</v>
      </c>
      <c r="J192">
        <f>'scratch-all'!X153</f>
        <v>-1.2001183</v>
      </c>
      <c r="K192"/>
      <c r="L192">
        <f>'scratch-all'!M153</f>
        <v>0.045</v>
      </c>
      <c r="M192" s="3">
        <f t="shared" si="11"/>
        <v>-117.4169101566452</v>
      </c>
      <c r="N192" s="3">
        <f t="shared" si="12"/>
        <v>87.49279712219044</v>
      </c>
      <c r="O192"/>
      <c r="P192"/>
      <c r="Q192"/>
    </row>
    <row r="193" spans="1:17" ht="12">
      <c r="A193" t="str">
        <f>'scratch-all'!F154</f>
        <v>M82_SHARP</v>
      </c>
      <c r="B193">
        <f>'scratch-all'!A154</f>
        <v>43561</v>
      </c>
      <c r="C193">
        <f>'scratch-all'!E154</f>
        <v>7.652</v>
      </c>
      <c r="D193">
        <f>'scratch-all'!K154</f>
        <v>-15.6</v>
      </c>
      <c r="E193">
        <f>90-'scratch-all'!L154</f>
        <v>54.9</v>
      </c>
      <c r="F193"/>
      <c r="G193"/>
      <c r="H193" s="2">
        <f t="shared" si="10"/>
        <v>-10.85</v>
      </c>
      <c r="I193" s="5">
        <v>0</v>
      </c>
      <c r="J193">
        <f>'scratch-all'!X154</f>
        <v>-1.2001183</v>
      </c>
      <c r="K193"/>
      <c r="L193">
        <f>'scratch-all'!M154</f>
        <v>0.045</v>
      </c>
      <c r="M193" s="3">
        <f t="shared" si="11"/>
        <v>-117.34882004388136</v>
      </c>
      <c r="N193" s="3">
        <f t="shared" si="12"/>
        <v>87.58333500973946</v>
      </c>
      <c r="O193"/>
      <c r="P193"/>
      <c r="Q193"/>
    </row>
    <row r="194" spans="1:17" ht="12">
      <c r="A194" t="str">
        <f>'scratch-all'!F155</f>
        <v>M82_SHARP</v>
      </c>
      <c r="B194">
        <f>'scratch-all'!A155</f>
        <v>43562</v>
      </c>
      <c r="C194">
        <f>'scratch-all'!E155</f>
        <v>7.766</v>
      </c>
      <c r="D194">
        <f>'scratch-all'!K155</f>
        <v>-16</v>
      </c>
      <c r="E194">
        <f>90-'scratch-all'!L155</f>
        <v>55.4</v>
      </c>
      <c r="F194"/>
      <c r="G194"/>
      <c r="H194" s="2">
        <f t="shared" si="10"/>
        <v>-10.85</v>
      </c>
      <c r="I194" s="5">
        <v>0</v>
      </c>
      <c r="J194">
        <f>'scratch-all'!X155</f>
        <v>-1.2855938</v>
      </c>
      <c r="K194"/>
      <c r="L194">
        <f>'scratch-all'!M155</f>
        <v>0.041</v>
      </c>
      <c r="M194" s="3">
        <f t="shared" si="11"/>
        <v>-117.17652969671279</v>
      </c>
      <c r="N194" s="3">
        <f t="shared" si="12"/>
        <v>87.6868470623233</v>
      </c>
      <c r="O194"/>
      <c r="P194"/>
      <c r="Q194"/>
    </row>
    <row r="195" spans="1:17" ht="12">
      <c r="A195" t="str">
        <f>'scratch-all'!F156</f>
        <v>M82_SHARP</v>
      </c>
      <c r="B195">
        <f>'scratch-all'!A156</f>
        <v>43563</v>
      </c>
      <c r="C195">
        <f>'scratch-all'!E156</f>
        <v>7.881</v>
      </c>
      <c r="D195">
        <f>'scratch-all'!K156</f>
        <v>-16.5</v>
      </c>
      <c r="E195">
        <f>90-'scratch-all'!L156</f>
        <v>55.8</v>
      </c>
      <c r="F195"/>
      <c r="G195"/>
      <c r="H195" s="2">
        <f t="shared" si="10"/>
        <v>-10.85</v>
      </c>
      <c r="I195" s="5">
        <v>0</v>
      </c>
      <c r="J195">
        <f>'scratch-all'!X156</f>
        <v>-1.1033714</v>
      </c>
      <c r="K195"/>
      <c r="L195">
        <f>'scratch-all'!M156</f>
        <v>0.051</v>
      </c>
      <c r="M195" s="3">
        <f t="shared" si="11"/>
        <v>-117.3406263610437</v>
      </c>
      <c r="N195" s="3">
        <f t="shared" si="12"/>
        <v>87.77892069722132</v>
      </c>
      <c r="O195"/>
      <c r="P195"/>
      <c r="Q195"/>
    </row>
    <row r="196" spans="1:17" ht="12">
      <c r="A196" t="str">
        <f>'scratch-all'!F157</f>
        <v>M82_SHARP</v>
      </c>
      <c r="B196">
        <f>'scratch-all'!A157</f>
        <v>43564</v>
      </c>
      <c r="C196">
        <f>'scratch-all'!E157</f>
        <v>7.995</v>
      </c>
      <c r="D196">
        <f>'scratch-all'!K157</f>
        <v>-16.9</v>
      </c>
      <c r="E196">
        <f>90-'scratch-all'!L157</f>
        <v>56.3</v>
      </c>
      <c r="F196"/>
      <c r="G196"/>
      <c r="H196" s="2">
        <f t="shared" si="10"/>
        <v>-10.85</v>
      </c>
      <c r="I196" s="5">
        <v>0</v>
      </c>
      <c r="J196">
        <f>'scratch-all'!X157</f>
        <v>-1.0723748</v>
      </c>
      <c r="K196"/>
      <c r="L196">
        <f>'scratch-all'!M157</f>
        <v>0.05</v>
      </c>
      <c r="M196" s="3">
        <f t="shared" si="11"/>
        <v>-117.31491486181362</v>
      </c>
      <c r="N196" s="3">
        <f t="shared" si="12"/>
        <v>87.88547442463164</v>
      </c>
      <c r="O196"/>
      <c r="P196"/>
      <c r="Q196"/>
    </row>
    <row r="197" spans="1:17" ht="12">
      <c r="A197" t="str">
        <f>'scratch-all'!F158</f>
        <v>M82_SHARP</v>
      </c>
      <c r="B197">
        <f>'scratch-all'!A158</f>
        <v>43565</v>
      </c>
      <c r="C197">
        <f>'scratch-all'!E158</f>
        <v>8.118</v>
      </c>
      <c r="D197">
        <f>'scratch-all'!K158</f>
        <v>-17.4</v>
      </c>
      <c r="E197">
        <f>90-'scratch-all'!L158</f>
        <v>56.8</v>
      </c>
      <c r="F197"/>
      <c r="G197"/>
      <c r="H197" s="2">
        <f t="shared" si="10"/>
        <v>-10.85</v>
      </c>
      <c r="I197" s="5">
        <v>0</v>
      </c>
      <c r="J197">
        <f>'scratch-all'!X158</f>
        <v>-1.1418823</v>
      </c>
      <c r="K197"/>
      <c r="L197">
        <f>'scratch-all'!M158</f>
        <v>0.05</v>
      </c>
      <c r="M197" s="3">
        <f t="shared" si="11"/>
        <v>-117.15489895144465</v>
      </c>
      <c r="N197" s="3">
        <f t="shared" si="12"/>
        <v>87.99636760727506</v>
      </c>
      <c r="O197"/>
      <c r="P197"/>
      <c r="Q197"/>
    </row>
    <row r="198" spans="1:17" ht="12">
      <c r="A198" t="str">
        <f>'scratch-all'!F159</f>
        <v>M82_SHARP</v>
      </c>
      <c r="B198">
        <f>'scratch-all'!A159</f>
        <v>43566</v>
      </c>
      <c r="C198">
        <f>'scratch-all'!E159</f>
        <v>8.233</v>
      </c>
      <c r="D198">
        <f>'scratch-all'!K159</f>
        <v>-17.8</v>
      </c>
      <c r="E198">
        <f>90-'scratch-all'!L159</f>
        <v>57.3</v>
      </c>
      <c r="F198"/>
      <c r="G198"/>
      <c r="H198" s="2">
        <f t="shared" si="10"/>
        <v>-10.85</v>
      </c>
      <c r="I198" s="5">
        <v>0</v>
      </c>
      <c r="J198">
        <f>'scratch-all'!X159</f>
        <v>-1.017896</v>
      </c>
      <c r="K198"/>
      <c r="L198">
        <f>'scratch-all'!M159</f>
        <v>0.053</v>
      </c>
      <c r="M198" s="3">
        <f t="shared" si="11"/>
        <v>-117.25098418892053</v>
      </c>
      <c r="N198" s="3">
        <f t="shared" si="12"/>
        <v>88.10673219080753</v>
      </c>
      <c r="O198"/>
      <c r="P198"/>
      <c r="Q198"/>
    </row>
    <row r="199" spans="1:17" ht="12">
      <c r="A199" t="str">
        <f>'scratch-all'!F160</f>
        <v>M82_SHARP</v>
      </c>
      <c r="B199">
        <f>'scratch-all'!A160</f>
        <v>43567</v>
      </c>
      <c r="C199">
        <f>'scratch-all'!E160</f>
        <v>8.347</v>
      </c>
      <c r="D199">
        <f>'scratch-all'!K160</f>
        <v>-18.2</v>
      </c>
      <c r="E199">
        <f>90-'scratch-all'!L160</f>
        <v>57.8</v>
      </c>
      <c r="F199"/>
      <c r="G199"/>
      <c r="H199" s="2">
        <f t="shared" si="10"/>
        <v>-10.85</v>
      </c>
      <c r="I199" s="5">
        <v>0</v>
      </c>
      <c r="J199">
        <f>'scratch-all'!X160</f>
        <v>-1.0376211</v>
      </c>
      <c r="K199"/>
      <c r="L199">
        <f>'scratch-all'!M160</f>
        <v>0.059</v>
      </c>
      <c r="M199" s="3">
        <f t="shared" si="11"/>
        <v>-117.16030693688673</v>
      </c>
      <c r="N199" s="3">
        <f t="shared" si="12"/>
        <v>88.21835246474716</v>
      </c>
      <c r="O199"/>
      <c r="P199"/>
      <c r="Q199"/>
    </row>
    <row r="200" spans="1:17" ht="12">
      <c r="A200" t="str">
        <f>'scratch-all'!F161</f>
        <v>M82_SHARP</v>
      </c>
      <c r="B200">
        <f>'scratch-all'!A161</f>
        <v>43568</v>
      </c>
      <c r="C200">
        <f>'scratch-all'!E161</f>
        <v>8.46</v>
      </c>
      <c r="D200">
        <f>'scratch-all'!K161</f>
        <v>-18.5</v>
      </c>
      <c r="E200">
        <f>90-'scratch-all'!L161</f>
        <v>58.3</v>
      </c>
      <c r="F200"/>
      <c r="G200"/>
      <c r="H200" s="2">
        <f t="shared" si="10"/>
        <v>-10.85</v>
      </c>
      <c r="I200" s="5">
        <v>0</v>
      </c>
      <c r="J200">
        <f>'scratch-all'!X161</f>
        <v>-1.082707</v>
      </c>
      <c r="K200"/>
      <c r="L200">
        <f>'scratch-all'!M161</f>
        <v>0.059</v>
      </c>
      <c r="M200" s="3">
        <f t="shared" si="11"/>
        <v>-117.03892559807444</v>
      </c>
      <c r="N200" s="3">
        <f t="shared" si="12"/>
        <v>88.33246125192932</v>
      </c>
      <c r="O200"/>
      <c r="P200"/>
      <c r="Q200"/>
    </row>
    <row r="201" spans="1:17" ht="12">
      <c r="A201" t="str">
        <f>'scratch-all'!F162</f>
        <v>M82_SHARP</v>
      </c>
      <c r="B201">
        <f>'scratch-all'!A162</f>
        <v>43569</v>
      </c>
      <c r="C201">
        <f>'scratch-all'!E162</f>
        <v>8.576</v>
      </c>
      <c r="D201">
        <f>'scratch-all'!K162</f>
        <v>-18.9</v>
      </c>
      <c r="E201">
        <f>90-'scratch-all'!L162</f>
        <v>58.8</v>
      </c>
      <c r="F201"/>
      <c r="G201"/>
      <c r="H201" s="2">
        <f t="shared" si="10"/>
        <v>-10.85</v>
      </c>
      <c r="I201" s="5">
        <v>0</v>
      </c>
      <c r="J201">
        <f>'scratch-all'!X162</f>
        <v>-1.2358114</v>
      </c>
      <c r="K201"/>
      <c r="L201">
        <f>'scratch-all'!M162</f>
        <v>0.059</v>
      </c>
      <c r="M201" s="3">
        <f t="shared" si="11"/>
        <v>-116.78028724532462</v>
      </c>
      <c r="N201" s="3">
        <f t="shared" si="12"/>
        <v>88.44832082480272</v>
      </c>
      <c r="O201"/>
      <c r="P201"/>
      <c r="Q201"/>
    </row>
    <row r="202" spans="1:17" ht="12">
      <c r="A202" t="str">
        <f>'scratch-all'!F163</f>
        <v>Saturn</v>
      </c>
      <c r="B202">
        <f>'scratch-all'!A163</f>
        <v>43570</v>
      </c>
      <c r="C202">
        <f>'scratch-all'!E163</f>
        <v>8.684</v>
      </c>
      <c r="D202">
        <f>'scratch-all'!K163</f>
        <v>-90.6</v>
      </c>
      <c r="E202">
        <f>90-'scratch-all'!L163</f>
        <v>48</v>
      </c>
      <c r="F202"/>
      <c r="G202"/>
      <c r="H202" s="2">
        <f t="shared" si="10"/>
        <v>-10.85</v>
      </c>
      <c r="I202" s="5">
        <v>0</v>
      </c>
      <c r="J202">
        <f>'scratch-all'!X163</f>
        <v>-1.3203475</v>
      </c>
      <c r="K202"/>
      <c r="L202">
        <f>'scratch-all'!M163</f>
        <v>0.053</v>
      </c>
      <c r="M202" s="3">
        <f t="shared" si="11"/>
        <v>-114.66189655814759</v>
      </c>
      <c r="N202" s="3">
        <f t="shared" si="12"/>
        <v>86.83934897791684</v>
      </c>
      <c r="O202"/>
      <c r="P202"/>
      <c r="Q202"/>
    </row>
    <row r="203" spans="1:17" ht="12">
      <c r="A203" t="str">
        <f>'scratch-all'!F164</f>
        <v>Saturn</v>
      </c>
      <c r="B203">
        <f>'scratch-all'!A164</f>
        <v>43571</v>
      </c>
      <c r="C203">
        <f>'scratch-all'!E164</f>
        <v>8.857</v>
      </c>
      <c r="D203">
        <f>'scratch-all'!K164</f>
        <v>-89.7</v>
      </c>
      <c r="E203">
        <f>90-'scratch-all'!L164</f>
        <v>50.4</v>
      </c>
      <c r="F203"/>
      <c r="G203"/>
      <c r="H203" s="2">
        <f t="shared" si="10"/>
        <v>-10.85</v>
      </c>
      <c r="I203" s="5">
        <v>0</v>
      </c>
      <c r="J203">
        <f>'scratch-all'!X164</f>
        <v>-1.3701299</v>
      </c>
      <c r="K203"/>
      <c r="L203">
        <f>'scratch-all'!M164</f>
        <v>0.053</v>
      </c>
      <c r="M203" s="3">
        <f t="shared" si="11"/>
        <v>-114.45386814642735</v>
      </c>
      <c r="N203" s="3">
        <f t="shared" si="12"/>
        <v>87.10254630691954</v>
      </c>
      <c r="O203"/>
      <c r="P203"/>
      <c r="Q203"/>
    </row>
    <row r="204" spans="1:17" ht="12">
      <c r="A204" t="str">
        <f>'scratch-all'!F165</f>
        <v>Saturn</v>
      </c>
      <c r="B204">
        <f>'scratch-all'!A165</f>
        <v>43572</v>
      </c>
      <c r="C204">
        <f>'scratch-all'!E165</f>
        <v>9.045</v>
      </c>
      <c r="D204">
        <f>'scratch-all'!K165</f>
        <v>-88.8</v>
      </c>
      <c r="E204">
        <f>90-'scratch-all'!L165</f>
        <v>53.1</v>
      </c>
      <c r="F204"/>
      <c r="G204"/>
      <c r="H204" s="2">
        <f t="shared" si="10"/>
        <v>-10.85</v>
      </c>
      <c r="I204" s="5">
        <v>0</v>
      </c>
      <c r="J204">
        <f>'scratch-all'!X165</f>
        <v>-1.2855938</v>
      </c>
      <c r="K204"/>
      <c r="L204">
        <f>'scratch-all'!M165</f>
        <v>0.067</v>
      </c>
      <c r="M204" s="3">
        <f t="shared" si="11"/>
        <v>-114.40209653050542</v>
      </c>
      <c r="N204" s="3">
        <f t="shared" si="12"/>
        <v>87.4421533116093</v>
      </c>
      <c r="O204"/>
      <c r="P204"/>
      <c r="Q204"/>
    </row>
    <row r="205" spans="1:17" s="21" customFormat="1" ht="12">
      <c r="A205" s="20" t="str">
        <f>'scratch-all'!F166</f>
        <v>CAL_16293M2422</v>
      </c>
      <c r="B205" s="20">
        <f>'scratch-all'!A166</f>
        <v>43573</v>
      </c>
      <c r="C205" s="20">
        <f>'scratch-all'!E166</f>
        <v>9.303</v>
      </c>
      <c r="D205" s="20">
        <f>'scratch-all'!K166</f>
        <v>141.4</v>
      </c>
      <c r="E205" s="20">
        <f>90-'scratch-all'!L166</f>
        <v>55.4</v>
      </c>
      <c r="F205" s="20">
        <f>F37</f>
        <v>-108.5</v>
      </c>
      <c r="G205" s="20">
        <f>G37</f>
        <v>87.3</v>
      </c>
      <c r="H205" s="23">
        <f t="shared" si="10"/>
        <v>-10.85</v>
      </c>
      <c r="I205" s="24">
        <v>0</v>
      </c>
      <c r="J205" s="20">
        <f>'scratch-all'!X166</f>
        <v>-0.98408154</v>
      </c>
      <c r="K205" s="20"/>
      <c r="L205" s="20">
        <f>'scratch-all'!M166</f>
        <v>0.064</v>
      </c>
      <c r="M205" s="25">
        <f t="shared" si="11"/>
        <v>-112.57642465649555</v>
      </c>
      <c r="N205" s="25">
        <f t="shared" si="12"/>
        <v>89.02170994930864</v>
      </c>
      <c r="O205" s="25">
        <f>F205-M205</f>
        <v>4.076424656495547</v>
      </c>
      <c r="P205" s="25">
        <f>G205-N205</f>
        <v>-1.7217099493086465</v>
      </c>
      <c r="Q205" s="20"/>
    </row>
    <row r="206" spans="1:17" ht="12">
      <c r="A206" t="str">
        <f>'scratch-all'!F167</f>
        <v>CB68</v>
      </c>
      <c r="B206">
        <f>'scratch-all'!A167</f>
        <v>43574</v>
      </c>
      <c r="C206">
        <f>'scratch-all'!E167</f>
        <v>9.395</v>
      </c>
      <c r="D206">
        <f>'scratch-all'!K167</f>
        <v>130.2</v>
      </c>
      <c r="E206">
        <f>90-'scratch-all'!L167</f>
        <v>52.6</v>
      </c>
      <c r="F206"/>
      <c r="G206"/>
      <c r="H206" s="2">
        <f t="shared" si="10"/>
        <v>-10.85</v>
      </c>
      <c r="I206" s="5">
        <v>0</v>
      </c>
      <c r="J206">
        <f>'scratch-all'!X167</f>
        <v>-0.81970573</v>
      </c>
      <c r="K206"/>
      <c r="L206">
        <f>'scratch-all'!M167</f>
        <v>0.064</v>
      </c>
      <c r="M206" s="3">
        <f t="shared" si="11"/>
        <v>-113.2201929061856</v>
      </c>
      <c r="N206" s="3">
        <f t="shared" si="12"/>
        <v>88.855766268093</v>
      </c>
      <c r="O206"/>
      <c r="P206"/>
      <c r="Q206"/>
    </row>
    <row r="207" spans="1:17" ht="12">
      <c r="A207" t="str">
        <f>'scratch-all'!F168</f>
        <v>CB68</v>
      </c>
      <c r="B207">
        <f>'scratch-all'!A168</f>
        <v>43575</v>
      </c>
      <c r="C207">
        <f>'scratch-all'!E168</f>
        <v>9.616</v>
      </c>
      <c r="D207">
        <f>'scratch-all'!K168</f>
        <v>132.9</v>
      </c>
      <c r="E207">
        <f>90-'scratch-all'!L168</f>
        <v>50.3</v>
      </c>
      <c r="F207"/>
      <c r="G207"/>
      <c r="H207" s="2">
        <f t="shared" si="10"/>
        <v>-10.85</v>
      </c>
      <c r="I207" s="5">
        <v>0</v>
      </c>
      <c r="J207">
        <f>'scratch-all'!X168</f>
        <v>-0.5689152</v>
      </c>
      <c r="K207"/>
      <c r="L207">
        <f>'scratch-all'!M168</f>
        <v>0.062</v>
      </c>
      <c r="M207" s="3">
        <f t="shared" si="11"/>
        <v>-113.51788261857946</v>
      </c>
      <c r="N207" s="3">
        <f t="shared" si="12"/>
        <v>88.71280704366642</v>
      </c>
      <c r="O207"/>
      <c r="P207"/>
      <c r="Q207"/>
    </row>
    <row r="208" spans="1:17" ht="12">
      <c r="A208" t="str">
        <f>'scratch-all'!F169</f>
        <v>CB68</v>
      </c>
      <c r="B208">
        <f>'scratch-all'!A169</f>
        <v>43576</v>
      </c>
      <c r="C208">
        <f>'scratch-all'!E169</f>
        <v>9.729</v>
      </c>
      <c r="D208">
        <f>'scratch-all'!K169</f>
        <v>134.4</v>
      </c>
      <c r="E208">
        <f>90-'scratch-all'!L169</f>
        <v>49.1</v>
      </c>
      <c r="F208"/>
      <c r="G208"/>
      <c r="H208" s="2">
        <f t="shared" si="10"/>
        <v>-10.85</v>
      </c>
      <c r="I208" s="5">
        <v>0</v>
      </c>
      <c r="J208">
        <f>'scratch-all'!X169</f>
        <v>-0.40829655</v>
      </c>
      <c r="K208"/>
      <c r="L208">
        <f>'scratch-all'!M169</f>
        <v>0.067</v>
      </c>
      <c r="M208" s="3">
        <f t="shared" si="11"/>
        <v>-113.73530799207556</v>
      </c>
      <c r="N208" s="3">
        <f t="shared" si="12"/>
        <v>88.64999652073276</v>
      </c>
      <c r="O208"/>
      <c r="P208"/>
      <c r="Q208"/>
    </row>
    <row r="209" spans="1:17" ht="12">
      <c r="A209" t="str">
        <f>'scratch-all'!F170</f>
        <v>CB68</v>
      </c>
      <c r="B209">
        <f>'scratch-all'!A170</f>
        <v>43577</v>
      </c>
      <c r="C209">
        <f>'scratch-all'!E170</f>
        <v>9.843</v>
      </c>
      <c r="D209">
        <f>'scratch-all'!K170</f>
        <v>136</v>
      </c>
      <c r="E209">
        <f>90-'scratch-all'!L170</f>
        <v>48</v>
      </c>
      <c r="F209"/>
      <c r="G209"/>
      <c r="H209" s="2">
        <f t="shared" si="10"/>
        <v>-10.85</v>
      </c>
      <c r="I209" s="5">
        <v>0</v>
      </c>
      <c r="J209">
        <f>'scratch-all'!X170</f>
        <v>-0.43365739</v>
      </c>
      <c r="K209"/>
      <c r="L209">
        <f>'scratch-all'!M170</f>
        <v>0.067</v>
      </c>
      <c r="M209" s="3">
        <f t="shared" si="11"/>
        <v>-113.65935433597413</v>
      </c>
      <c r="N209" s="3">
        <f t="shared" si="12"/>
        <v>88.60299099601511</v>
      </c>
      <c r="O209"/>
      <c r="P209"/>
      <c r="Q209"/>
    </row>
    <row r="210" spans="1:17" s="34" customFormat="1" ht="12">
      <c r="A210" s="30" t="str">
        <f>'scratch-all'!F171</f>
        <v>CB68</v>
      </c>
      <c r="B210" s="30">
        <f>'scratch-all'!A171</f>
        <v>43578</v>
      </c>
      <c r="C210" s="30">
        <f>'scratch-all'!E171</f>
        <v>9.956</v>
      </c>
      <c r="D210" s="30">
        <f>'scratch-all'!K171</f>
        <v>137.6</v>
      </c>
      <c r="E210" s="30">
        <f>90-'scratch-all'!L171</f>
        <v>46.9</v>
      </c>
      <c r="F210" s="30">
        <v>-109.7</v>
      </c>
      <c r="G210" s="30">
        <v>88.4</v>
      </c>
      <c r="H210" s="31">
        <f t="shared" si="10"/>
        <v>-10.85</v>
      </c>
      <c r="I210" s="32">
        <v>0</v>
      </c>
      <c r="J210" s="30">
        <f>'scratch-all'!X171</f>
        <v>-0.49471126</v>
      </c>
      <c r="K210" s="30"/>
      <c r="L210" s="30">
        <f>'scratch-all'!M171</f>
        <v>0.067</v>
      </c>
      <c r="M210" s="33">
        <f t="shared" si="11"/>
        <v>-113.53284881394882</v>
      </c>
      <c r="N210" s="33">
        <f t="shared" si="12"/>
        <v>88.56326670106122</v>
      </c>
      <c r="O210" s="33">
        <f>F210-M210</f>
        <v>3.8328488139488144</v>
      </c>
      <c r="P210" s="33">
        <f>G210-N210</f>
        <v>-0.1632667010612181</v>
      </c>
      <c r="Q210" s="30"/>
    </row>
    <row r="211" spans="1:17" s="21" customFormat="1" ht="12">
      <c r="A211" s="20" t="str">
        <f>'scratch-all'!F172</f>
        <v>CAL_16293M2422</v>
      </c>
      <c r="B211" s="20">
        <f>'scratch-all'!A172</f>
        <v>43579</v>
      </c>
      <c r="C211" s="20">
        <f>'scratch-all'!E172</f>
        <v>10.062</v>
      </c>
      <c r="D211" s="20">
        <f>'scratch-all'!K172</f>
        <v>152.1</v>
      </c>
      <c r="E211" s="20">
        <f>90-'scratch-all'!L172</f>
        <v>49.4</v>
      </c>
      <c r="F211" s="20">
        <f>F38</f>
        <v>-110.6</v>
      </c>
      <c r="G211" s="20">
        <f>G38</f>
        <v>87</v>
      </c>
      <c r="H211" s="23">
        <f t="shared" si="10"/>
        <v>-10.85</v>
      </c>
      <c r="I211" s="24">
        <v>0</v>
      </c>
      <c r="J211" s="20">
        <f>'scratch-all'!X172</f>
        <v>-0.74550179</v>
      </c>
      <c r="K211" s="20"/>
      <c r="L211" s="20">
        <f>'scratch-all'!M172</f>
        <v>0.07</v>
      </c>
      <c r="M211" s="25">
        <f t="shared" si="11"/>
        <v>-112.61719280776704</v>
      </c>
      <c r="N211" s="25">
        <f t="shared" si="12"/>
        <v>88.63402475731641</v>
      </c>
      <c r="O211" s="25">
        <f>F211-M211</f>
        <v>2.017192807767046</v>
      </c>
      <c r="P211" s="25">
        <f>G211-N211</f>
        <v>-1.6340247573164106</v>
      </c>
      <c r="Q211" s="20"/>
    </row>
    <row r="212" spans="1:17" ht="12">
      <c r="A212" t="str">
        <f>'scratch-all'!F173</f>
        <v>Jupiter</v>
      </c>
      <c r="B212">
        <f>'scratch-all'!A173</f>
        <v>43715</v>
      </c>
      <c r="C212">
        <f>'scratch-all'!E173</f>
        <v>15.831</v>
      </c>
      <c r="D212">
        <f>'scratch-all'!K173</f>
        <v>203.6</v>
      </c>
      <c r="E212">
        <f>90-'scratch-all'!L173</f>
        <v>44.6</v>
      </c>
      <c r="F212"/>
      <c r="G212"/>
      <c r="H212" s="2">
        <f t="shared" si="10"/>
        <v>-10.85</v>
      </c>
      <c r="I212" s="5">
        <v>0</v>
      </c>
      <c r="J212">
        <f>'scratch-all'!X173</f>
        <v>-1.3100153</v>
      </c>
      <c r="K212"/>
      <c r="L212">
        <f>'scratch-all'!M173</f>
        <v>0.102</v>
      </c>
      <c r="M212" s="3">
        <f t="shared" si="11"/>
        <v>-109.83814838223354</v>
      </c>
      <c r="N212" s="3">
        <f t="shared" si="12"/>
        <v>90.17652363894928</v>
      </c>
      <c r="O212"/>
      <c r="P212"/>
      <c r="Q212"/>
    </row>
    <row r="213" spans="1:17" ht="12">
      <c r="A213" t="str">
        <f>'scratch-all'!F174</f>
        <v>Jupiter</v>
      </c>
      <c r="B213">
        <f>'scratch-all'!A174</f>
        <v>43716</v>
      </c>
      <c r="C213">
        <f>'scratch-all'!E174</f>
        <v>16.019</v>
      </c>
      <c r="D213">
        <f>'scratch-all'!K174</f>
        <v>206.9</v>
      </c>
      <c r="E213">
        <f>90-'scratch-all'!L174</f>
        <v>45.7</v>
      </c>
      <c r="F213"/>
      <c r="G213"/>
      <c r="H213" s="2">
        <f t="shared" si="10"/>
        <v>-10.85</v>
      </c>
      <c r="I213" s="5">
        <v>0</v>
      </c>
      <c r="J213">
        <f>'scratch-all'!X174</f>
        <v>-1.4086408</v>
      </c>
      <c r="K213"/>
      <c r="L213">
        <f>'scratch-all'!M174</f>
        <v>0.079</v>
      </c>
      <c r="M213" s="3">
        <f t="shared" si="11"/>
        <v>-109.64430668464114</v>
      </c>
      <c r="N213" s="3">
        <f t="shared" si="12"/>
        <v>90.2755033453717</v>
      </c>
      <c r="O213"/>
      <c r="P213"/>
      <c r="Q213"/>
    </row>
    <row r="214" spans="1:17" s="21" customFormat="1" ht="12">
      <c r="A214" s="20" t="str">
        <f>'scratch-all'!F175</f>
        <v>CAL_CRL2688</v>
      </c>
      <c r="B214" s="20">
        <f>'scratch-all'!A175</f>
        <v>43717</v>
      </c>
      <c r="C214" s="20">
        <f>'scratch-all'!E175</f>
        <v>16.236</v>
      </c>
      <c r="D214" s="20">
        <f>'scratch-all'!K175</f>
        <v>-6</v>
      </c>
      <c r="E214" s="20">
        <f>90-'scratch-all'!L175</f>
        <v>16.700000000000003</v>
      </c>
      <c r="F214" s="20">
        <f>F39</f>
        <v>-115.8</v>
      </c>
      <c r="G214" s="20">
        <f>G39</f>
        <v>88.6</v>
      </c>
      <c r="H214" s="23">
        <f t="shared" si="10"/>
        <v>-10.85</v>
      </c>
      <c r="I214" s="24">
        <v>0</v>
      </c>
      <c r="J214" s="20">
        <f>'scratch-all'!X175</f>
        <v>-1.6049525</v>
      </c>
      <c r="K214" s="20"/>
      <c r="L214" s="20">
        <f>'scratch-all'!M175</f>
        <v>0.085</v>
      </c>
      <c r="M214" s="25">
        <f t="shared" si="11"/>
        <v>-116.8329418228191</v>
      </c>
      <c r="N214" s="25">
        <f t="shared" si="12"/>
        <v>91.85384350101755</v>
      </c>
      <c r="O214" s="25">
        <f>F214-M214</f>
        <v>1.0329418228190974</v>
      </c>
      <c r="P214" s="25">
        <f>G214-N214</f>
        <v>-3.253843501017556</v>
      </c>
      <c r="Q214" s="20"/>
    </row>
    <row r="215" spans="1:17" ht="12">
      <c r="A215" t="str">
        <f>'scratch-all'!F176</f>
        <v>DR21M</v>
      </c>
      <c r="B215">
        <f>'scratch-all'!A176</f>
        <v>43718</v>
      </c>
      <c r="C215">
        <f>'scratch-all'!E176</f>
        <v>16.403</v>
      </c>
      <c r="D215">
        <f>'scratch-all'!K176</f>
        <v>-19.1</v>
      </c>
      <c r="E215">
        <f>90-'scratch-all'!L176</f>
        <v>23.900000000000006</v>
      </c>
      <c r="F215"/>
      <c r="G215"/>
      <c r="H215" s="2">
        <f t="shared" si="10"/>
        <v>-10.85</v>
      </c>
      <c r="I215" s="5">
        <v>0</v>
      </c>
      <c r="J215">
        <f>'scratch-all'!X176</f>
        <v>-1.4734518</v>
      </c>
      <c r="K215"/>
      <c r="L215">
        <f>'scratch-all'!M176</f>
        <v>0.089</v>
      </c>
      <c r="M215" s="3">
        <f t="shared" si="11"/>
        <v>-115.92041329259087</v>
      </c>
      <c r="N215" s="3">
        <f t="shared" si="12"/>
        <v>90.92949139750736</v>
      </c>
      <c r="O215" s="3"/>
      <c r="P215" s="3"/>
      <c r="Q215"/>
    </row>
    <row r="216" spans="1:17" s="34" customFormat="1" ht="12">
      <c r="A216" s="30" t="str">
        <f>'scratch-all'!F177</f>
        <v>DR21M</v>
      </c>
      <c r="B216" s="30">
        <f>'scratch-all'!A177</f>
        <v>43719</v>
      </c>
      <c r="C216" s="30">
        <f>'scratch-all'!E177</f>
        <v>16.486</v>
      </c>
      <c r="D216" s="30">
        <f>'scratch-all'!K177</f>
        <v>-21.2</v>
      </c>
      <c r="E216" s="30">
        <f>90-'scratch-all'!L177</f>
        <v>24.299999999999997</v>
      </c>
      <c r="F216" s="30">
        <v>-117</v>
      </c>
      <c r="G216" s="30">
        <v>91.6</v>
      </c>
      <c r="H216" s="31">
        <f t="shared" si="10"/>
        <v>-10.85</v>
      </c>
      <c r="I216" s="32">
        <v>0</v>
      </c>
      <c r="J216" s="30">
        <f>'scratch-all'!X177</f>
        <v>-1.3597977</v>
      </c>
      <c r="K216" s="30"/>
      <c r="L216" s="30">
        <f>'scratch-all'!M177</f>
        <v>0.089</v>
      </c>
      <c r="M216" s="33">
        <f t="shared" si="11"/>
        <v>-115.94399850680021</v>
      </c>
      <c r="N216" s="33">
        <f t="shared" si="12"/>
        <v>90.9038080287465</v>
      </c>
      <c r="O216" s="33">
        <f>F216-M216</f>
        <v>-1.056001493199787</v>
      </c>
      <c r="P216" s="33">
        <f>G216-N216</f>
        <v>0.6961919712534979</v>
      </c>
      <c r="Q216" s="30"/>
    </row>
    <row r="217" spans="1:17" ht="12">
      <c r="A217" t="str">
        <f>'scratch-all'!F178</f>
        <v>DR21M</v>
      </c>
      <c r="B217">
        <f>'scratch-all'!A178</f>
        <v>43720</v>
      </c>
      <c r="C217">
        <f>'scratch-all'!E178</f>
        <v>16.616</v>
      </c>
      <c r="D217">
        <f>'scratch-all'!K178</f>
        <v>-24.2</v>
      </c>
      <c r="E217">
        <f>90-'scratch-all'!L178</f>
        <v>25.099999999999994</v>
      </c>
      <c r="F217"/>
      <c r="G217"/>
      <c r="H217" s="2">
        <f t="shared" si="10"/>
        <v>-10.85</v>
      </c>
      <c r="I217" s="5">
        <v>0</v>
      </c>
      <c r="J217">
        <f>'scratch-all'!X178</f>
        <v>-1.2207827</v>
      </c>
      <c r="K217"/>
      <c r="L217">
        <f>'scratch-all'!M178</f>
        <v>0.092</v>
      </c>
      <c r="M217" s="3">
        <f t="shared" si="11"/>
        <v>-115.92378497857824</v>
      </c>
      <c r="N217" s="3">
        <f t="shared" si="12"/>
        <v>90.85537225931542</v>
      </c>
      <c r="O217"/>
      <c r="P217"/>
      <c r="Q217"/>
    </row>
    <row r="218" spans="1:17" ht="12">
      <c r="A218" t="str">
        <f>'scratch-all'!F179</f>
        <v>DR21M</v>
      </c>
      <c r="B218">
        <f>'scratch-all'!A179</f>
        <v>43721</v>
      </c>
      <c r="C218">
        <f>'scratch-all'!E179</f>
        <v>16.729</v>
      </c>
      <c r="D218">
        <f>'scratch-all'!K179</f>
        <v>-26.6</v>
      </c>
      <c r="E218">
        <f>90-'scratch-all'!L179</f>
        <v>25.700000000000003</v>
      </c>
      <c r="F218"/>
      <c r="G218"/>
      <c r="H218" s="2">
        <f t="shared" si="10"/>
        <v>-10.85</v>
      </c>
      <c r="I218" s="5">
        <v>0</v>
      </c>
      <c r="J218">
        <f>'scratch-all'!X179</f>
        <v>-0.71450521</v>
      </c>
      <c r="K218"/>
      <c r="L218">
        <f>'scratch-all'!M179</f>
        <v>0.085</v>
      </c>
      <c r="M218" s="3">
        <f t="shared" si="11"/>
        <v>-116.4534039848696</v>
      </c>
      <c r="N218" s="3">
        <f t="shared" si="12"/>
        <v>90.82736621957177</v>
      </c>
      <c r="O218"/>
      <c r="P218"/>
      <c r="Q218"/>
    </row>
    <row r="219" spans="1:17" ht="12">
      <c r="A219" t="str">
        <f>'scratch-all'!F180</f>
        <v>DR21M</v>
      </c>
      <c r="B219">
        <f>'scratch-all'!A180</f>
        <v>43722</v>
      </c>
      <c r="C219">
        <f>'scratch-all'!E180</f>
        <v>16.843</v>
      </c>
      <c r="D219">
        <f>'scratch-all'!K180</f>
        <v>-28.9</v>
      </c>
      <c r="E219">
        <f>90-'scratch-all'!L180</f>
        <v>26.5</v>
      </c>
      <c r="F219"/>
      <c r="G219"/>
      <c r="H219" s="2">
        <f t="shared" si="10"/>
        <v>-10.85</v>
      </c>
      <c r="I219" s="5">
        <v>0</v>
      </c>
      <c r="J219">
        <f>'scratch-all'!X180</f>
        <v>-0.54449365</v>
      </c>
      <c r="K219"/>
      <c r="L219">
        <f>'scratch-all'!M180</f>
        <v>0.085</v>
      </c>
      <c r="M219" s="3">
        <f t="shared" si="11"/>
        <v>-116.53077145136169</v>
      </c>
      <c r="N219" s="3">
        <f t="shared" si="12"/>
        <v>90.78903995650803</v>
      </c>
      <c r="O219"/>
      <c r="P219"/>
      <c r="Q219"/>
    </row>
    <row r="220" spans="1:17" ht="12">
      <c r="A220" t="str">
        <f>'scratch-all'!F181</f>
        <v>DR21M</v>
      </c>
      <c r="B220">
        <f>'scratch-all'!A181</f>
        <v>43723</v>
      </c>
      <c r="C220">
        <f>'scratch-all'!E181</f>
        <v>16.958</v>
      </c>
      <c r="D220">
        <f>'scratch-all'!K181</f>
        <v>-31.1</v>
      </c>
      <c r="E220">
        <f>90-'scratch-all'!L181</f>
        <v>27.299999999999997</v>
      </c>
      <c r="F220"/>
      <c r="G220"/>
      <c r="H220" s="2">
        <f t="shared" si="10"/>
        <v>-10.85</v>
      </c>
      <c r="I220" s="5">
        <v>0</v>
      </c>
      <c r="J220">
        <f>'scratch-all'!X181</f>
        <v>-0.092694987</v>
      </c>
      <c r="K220"/>
      <c r="L220">
        <f>'scratch-all'!M181</f>
        <v>0.086</v>
      </c>
      <c r="M220" s="3">
        <f t="shared" si="11"/>
        <v>-117.08758390284041</v>
      </c>
      <c r="N220" s="3">
        <f t="shared" si="12"/>
        <v>90.75713236466181</v>
      </c>
      <c r="O220"/>
      <c r="P220"/>
      <c r="Q220"/>
    </row>
    <row r="221" ht="12"/>
    <row r="222" spans="15:16" ht="15">
      <c r="O222" s="9">
        <f>STDEV(O41:O220)</f>
        <v>2.023598393629699</v>
      </c>
      <c r="P222" s="9">
        <f>STDEV(P41:P220)</f>
        <v>1.6340449355983946</v>
      </c>
    </row>
    <row r="223" ht="12"/>
    <row r="224" ht="12"/>
    <row r="225" ht="12"/>
    <row r="226" ht="12"/>
    <row r="227" ht="12"/>
    <row r="228" ht="12"/>
    <row r="229" ht="12"/>
    <row r="230" ht="12"/>
    <row r="231" ht="12"/>
    <row r="232" ht="12"/>
    <row r="233" ht="12"/>
    <row r="234" ht="12"/>
    <row r="235" ht="12"/>
    <row r="236" ht="12"/>
    <row r="237" ht="12"/>
    <row r="238" ht="12"/>
    <row r="239" ht="12"/>
    <row r="240" ht="12"/>
    <row r="241" ht="12"/>
    <row r="242" ht="12"/>
    <row r="243" ht="12"/>
    <row r="244" ht="12"/>
    <row r="245" ht="12"/>
    <row r="246" ht="12"/>
    <row r="247" ht="12"/>
    <row r="248" ht="12"/>
    <row r="249" ht="12"/>
    <row r="250" ht="12"/>
    <row r="251" ht="12"/>
    <row r="252" ht="12"/>
    <row r="253" ht="12"/>
    <row r="254" ht="12"/>
    <row r="255" ht="12"/>
    <row r="256" ht="12"/>
    <row r="257" ht="12"/>
    <row r="258" ht="12"/>
    <row r="259" ht="12"/>
    <row r="260" ht="12"/>
    <row r="261" ht="12"/>
    <row r="262" ht="12"/>
    <row r="263" ht="12"/>
    <row r="264" ht="12"/>
    <row r="265" spans="1:16" ht="12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</row>
    <row r="266" spans="1:16" ht="12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</row>
    <row r="267" spans="1:16" ht="12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</row>
    <row r="268" spans="1:16" ht="12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</row>
    <row r="269" spans="1:16" ht="12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</row>
    <row r="270" spans="1:17" ht="12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</row>
    <row r="271" spans="1:17" ht="12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</row>
    <row r="272" spans="1:17" ht="12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</row>
    <row r="273" spans="1:17" ht="12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</row>
    <row r="274" spans="1:17" ht="12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</row>
    <row r="275" spans="1:17" ht="12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</row>
    <row r="276" spans="1:17" ht="12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</row>
    <row r="277" spans="1:17" ht="12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</row>
    <row r="278" spans="1:17" ht="12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</row>
    <row r="279" spans="1:17" ht="12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</row>
    <row r="280" spans="1:17" ht="12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</row>
    <row r="281" spans="1:17" ht="12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</row>
    <row r="282" spans="1:17" ht="12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</row>
    <row r="283" spans="1:17" ht="12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</row>
    <row r="284" spans="1:17" ht="12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</row>
    <row r="285" spans="1:17" ht="12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</row>
    <row r="286" spans="1:17" ht="12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</row>
    <row r="287" spans="1:17" ht="12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</row>
    <row r="288" spans="1:17" ht="12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</row>
    <row r="289" spans="1:17" ht="12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</row>
    <row r="290" spans="1:17" ht="12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</row>
    <row r="291" spans="1:17" ht="12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</row>
    <row r="292" spans="1:17" ht="12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</row>
    <row r="293" spans="1:17" ht="12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</row>
    <row r="294" spans="1:17" ht="12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</row>
    <row r="295" spans="1:17" ht="12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</row>
    <row r="296" spans="1:17" ht="12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</row>
    <row r="297" spans="1:17" ht="12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</row>
    <row r="298" spans="1:17" ht="12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</row>
    <row r="299" spans="1:17" ht="12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</row>
    <row r="300" spans="1:17" ht="12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</row>
    <row r="301" spans="1:17" ht="12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</row>
    <row r="302" spans="1:17" ht="12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</row>
    <row r="303" spans="1:17" ht="12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</row>
    <row r="304" spans="1:17" ht="12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</row>
    <row r="305" spans="1:17" ht="12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</row>
    <row r="306" spans="1:17" ht="12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</row>
    <row r="307" spans="1:17" ht="12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</row>
    <row r="308" spans="1:17" ht="12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</row>
    <row r="309" spans="1:17" ht="12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</row>
    <row r="310" spans="1:17" ht="12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</row>
    <row r="311" spans="1:17" ht="12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</row>
    <row r="312" spans="1:17" ht="12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</row>
    <row r="313" spans="1:17" ht="12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</row>
    <row r="314" spans="1:17" ht="12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</row>
    <row r="315" spans="1:17" ht="12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</row>
    <row r="316" spans="1:17" ht="12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</row>
    <row r="317" spans="1:17" ht="12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</row>
    <row r="318" spans="1:17" ht="12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</row>
    <row r="319" spans="1:17" ht="12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</row>
    <row r="320" spans="1:17" ht="12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</row>
    <row r="321" spans="1:17" ht="12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</row>
    <row r="322" spans="1:17" ht="12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</row>
    <row r="323" spans="1:17" ht="12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</row>
    <row r="324" spans="1:17" ht="12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</row>
    <row r="325" spans="1:17" ht="12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</row>
    <row r="326" spans="1:17" ht="12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</row>
    <row r="327" spans="1:17" ht="12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</row>
    <row r="328" spans="1:17" ht="12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</row>
    <row r="329" spans="1:17" ht="12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</row>
    <row r="330" spans="1:17" ht="12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</row>
    <row r="331" spans="1:17" ht="12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</row>
    <row r="332" spans="1:17" ht="12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</row>
    <row r="333" spans="1:17" ht="12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</row>
    <row r="334" spans="1:17" ht="12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</row>
    <row r="335" spans="1:17" ht="12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</row>
    <row r="336" spans="1:17" ht="12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</row>
    <row r="337" spans="1:17" ht="12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</row>
    <row r="338" spans="1:17" ht="12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</row>
    <row r="339" spans="1:17" ht="12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</row>
    <row r="340" spans="1:17" ht="12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</row>
    <row r="341" spans="1:17" ht="12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</row>
    <row r="342" spans="1:17" ht="12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</row>
    <row r="343" spans="1:17" ht="12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</row>
    <row r="344" spans="1:17" ht="12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</row>
    <row r="345" spans="1:17" ht="12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</row>
    <row r="346" spans="1:17" ht="12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</row>
    <row r="347" spans="1:17" ht="12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</row>
    <row r="348" spans="1:17" ht="12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</row>
    <row r="349" spans="1:17" ht="12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</row>
    <row r="350" spans="1:17" ht="12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</row>
    <row r="351" spans="1:17" ht="12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</row>
    <row r="352" spans="1:17" ht="12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</row>
    <row r="353" spans="1:17" ht="12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</row>
    <row r="354" spans="1:17" ht="12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</row>
    <row r="355" spans="1:17" ht="12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</row>
    <row r="356" spans="1:17" ht="12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</row>
    <row r="357" spans="1:17" ht="12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</row>
    <row r="358" spans="1:17" ht="12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</row>
    <row r="359" spans="1:17" ht="12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</row>
    <row r="360" spans="1:17" ht="12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</row>
    <row r="361" spans="1:17" ht="12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</row>
    <row r="362" spans="1:17" ht="12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</row>
    <row r="363" spans="1:17" ht="12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</row>
    <row r="364" spans="1:17" ht="12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</row>
    <row r="365" spans="1:17" ht="12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</row>
    <row r="366" spans="1:17" ht="12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</row>
    <row r="367" spans="1:17" ht="12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</row>
    <row r="368" spans="1:17" ht="12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</row>
    <row r="369" spans="1:17" ht="12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</row>
    <row r="370" spans="1:17" ht="12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</row>
    <row r="371" spans="1:17" ht="12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</row>
    <row r="372" spans="1:17" ht="12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</row>
    <row r="373" spans="1:17" ht="12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</row>
    <row r="374" spans="1:17" ht="12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</row>
    <row r="375" spans="1:17" ht="12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</row>
    <row r="376" spans="1:17" ht="12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</row>
    <row r="377" spans="1:17" ht="12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</row>
    <row r="378" spans="1:17" ht="12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</row>
    <row r="379" spans="1:17" ht="12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</row>
    <row r="380" spans="1:17" ht="12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</row>
    <row r="381" spans="1:17" ht="12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</row>
    <row r="382" spans="1:17" ht="12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</row>
    <row r="383" spans="1:17" ht="12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</row>
    <row r="384" spans="1:17" ht="12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</row>
    <row r="385" spans="1:17" ht="12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</row>
    <row r="386" spans="1:17" ht="12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</row>
    <row r="387" spans="1:17" ht="12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</row>
    <row r="388" spans="1:17" ht="12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</row>
    <row r="389" spans="1:17" ht="12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</row>
    <row r="390" spans="1:17" ht="12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</row>
    <row r="391" spans="1:17" ht="12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</row>
    <row r="392" spans="1:17" ht="12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</row>
    <row r="393" spans="1:17" ht="12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</row>
    <row r="394" spans="1:17" ht="12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</row>
    <row r="395" spans="1:17" ht="12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</row>
    <row r="396" spans="1:17" ht="12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</row>
    <row r="397" spans="1:17" ht="12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</row>
    <row r="398" spans="1:17" ht="12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</row>
    <row r="399" spans="1:17" ht="12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</row>
    <row r="400" spans="1:17" ht="12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</row>
    <row r="401" spans="1:17" ht="12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</row>
    <row r="402" spans="1:17" ht="12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</row>
    <row r="403" spans="1:17" ht="12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</row>
    <row r="404" spans="1:17" ht="12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</row>
    <row r="405" spans="1:17" ht="12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</row>
    <row r="406" spans="1:17" ht="12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</row>
    <row r="407" spans="1:17" ht="12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</row>
    <row r="408" spans="1:17" ht="12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</row>
    <row r="409" spans="1:17" ht="12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</row>
    <row r="410" spans="1:17" ht="12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</row>
    <row r="411" spans="1:17" ht="12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</row>
    <row r="412" spans="1:17" ht="12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</row>
    <row r="413" spans="1:17" ht="12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</row>
    <row r="414" spans="1:17" ht="12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</row>
    <row r="415" spans="1:17" ht="12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</row>
    <row r="416" spans="1:17" ht="12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</row>
    <row r="417" spans="1:17" ht="12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</row>
    <row r="418" spans="1:17" ht="12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</row>
    <row r="419" spans="1:17" ht="12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</row>
    <row r="420" spans="1:17" ht="12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</row>
    <row r="421" spans="1:17" ht="12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</row>
    <row r="422" spans="1:17" ht="12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</row>
    <row r="423" spans="1:17" ht="12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</row>
    <row r="424" spans="1:17" ht="12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</row>
    <row r="425" spans="1:17" ht="12">
      <c r="A425"/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</row>
    <row r="426" spans="1:17" ht="12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</row>
    <row r="427" spans="1:17" ht="12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</row>
    <row r="428" spans="1:17" ht="12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</row>
    <row r="429" spans="1:17" ht="12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</row>
    <row r="430" spans="1:17" ht="12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</row>
    <row r="431" spans="1:17" ht="12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</row>
    <row r="432" spans="1:17" ht="12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</row>
    <row r="433" spans="1:17" ht="12">
      <c r="A433"/>
      <c r="B433" s="17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</row>
    <row r="434" spans="1:17" ht="12">
      <c r="A434"/>
      <c r="B434" s="17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</row>
    <row r="435" spans="1:17" ht="12">
      <c r="A435"/>
      <c r="B435" s="17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</row>
    <row r="436" spans="1:17" ht="12">
      <c r="A436"/>
      <c r="B436" s="17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</row>
    <row r="437" spans="1:17" ht="12">
      <c r="A437"/>
      <c r="B437" s="1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</row>
    <row r="438" spans="2:17" ht="12">
      <c r="B438" s="17"/>
      <c r="C438" s="15"/>
      <c r="D438" s="3"/>
      <c r="E438" s="3"/>
      <c r="F438" s="3"/>
      <c r="G438" s="3"/>
      <c r="H438" s="5"/>
      <c r="I438" s="5"/>
      <c r="J438" s="15"/>
      <c r="L438" s="15"/>
      <c r="M438" s="3"/>
      <c r="N438" s="3"/>
      <c r="O438" s="3"/>
      <c r="P438" s="3"/>
      <c r="Q438"/>
    </row>
    <row r="439" spans="2:17" ht="12">
      <c r="B439" s="17"/>
      <c r="C439" s="15"/>
      <c r="D439" s="3"/>
      <c r="E439" s="3"/>
      <c r="F439" s="3"/>
      <c r="G439" s="3"/>
      <c r="H439" s="5"/>
      <c r="I439" s="5"/>
      <c r="J439" s="15"/>
      <c r="L439" s="15"/>
      <c r="M439" s="3"/>
      <c r="N439" s="3"/>
      <c r="O439" s="3"/>
      <c r="P439" s="3"/>
      <c r="Q439"/>
    </row>
    <row r="440" spans="2:17" ht="12">
      <c r="B440" s="17"/>
      <c r="C440" s="15"/>
      <c r="D440" s="3"/>
      <c r="E440" s="3"/>
      <c r="F440" s="3"/>
      <c r="G440" s="3"/>
      <c r="H440" s="5"/>
      <c r="I440" s="5"/>
      <c r="J440" s="15"/>
      <c r="L440" s="15"/>
      <c r="M440" s="3"/>
      <c r="N440" s="3"/>
      <c r="O440" s="3"/>
      <c r="P440" s="3"/>
      <c r="Q440"/>
    </row>
    <row r="441" spans="2:17" ht="12">
      <c r="B441" s="17"/>
      <c r="C441" s="15"/>
      <c r="D441" s="3"/>
      <c r="E441" s="3"/>
      <c r="F441" s="3"/>
      <c r="G441" s="3"/>
      <c r="H441" s="5"/>
      <c r="I441" s="5"/>
      <c r="J441" s="15"/>
      <c r="L441" s="15"/>
      <c r="M441" s="3"/>
      <c r="N441" s="3"/>
      <c r="O441" s="3"/>
      <c r="P441" s="3"/>
      <c r="Q441"/>
    </row>
    <row r="442" spans="2:17" ht="12">
      <c r="B442" s="17"/>
      <c r="C442" s="15"/>
      <c r="D442" s="3"/>
      <c r="E442" s="3"/>
      <c r="F442" s="3"/>
      <c r="G442" s="3"/>
      <c r="H442" s="5"/>
      <c r="I442" s="5"/>
      <c r="J442" s="15"/>
      <c r="L442" s="15"/>
      <c r="M442" s="3"/>
      <c r="N442" s="3"/>
      <c r="O442" s="3"/>
      <c r="P442" s="3"/>
      <c r="Q442"/>
    </row>
    <row r="443" spans="2:17" ht="12">
      <c r="B443" s="17"/>
      <c r="C443" s="15"/>
      <c r="D443" s="3"/>
      <c r="E443" s="3"/>
      <c r="F443" s="3"/>
      <c r="G443" s="3"/>
      <c r="H443" s="5"/>
      <c r="I443" s="5"/>
      <c r="J443" s="15"/>
      <c r="L443" s="15"/>
      <c r="M443" s="3"/>
      <c r="N443" s="3"/>
      <c r="O443" s="3"/>
      <c r="P443" s="3"/>
      <c r="Q443"/>
    </row>
    <row r="444" spans="2:17" ht="12">
      <c r="B444" s="17"/>
      <c r="C444" s="15"/>
      <c r="D444" s="3"/>
      <c r="E444" s="3"/>
      <c r="F444" s="3"/>
      <c r="G444" s="3"/>
      <c r="H444" s="5"/>
      <c r="I444" s="5"/>
      <c r="J444" s="15"/>
      <c r="L444" s="15"/>
      <c r="M444" s="3"/>
      <c r="N444" s="3"/>
      <c r="O444" s="3"/>
      <c r="P444" s="3"/>
      <c r="Q444"/>
    </row>
    <row r="445" spans="2:17" ht="12">
      <c r="B445" s="17"/>
      <c r="C445" s="15"/>
      <c r="D445" s="3"/>
      <c r="E445" s="3"/>
      <c r="F445" s="3"/>
      <c r="G445" s="3"/>
      <c r="H445" s="5"/>
      <c r="I445" s="5"/>
      <c r="J445" s="15"/>
      <c r="L445" s="15"/>
      <c r="M445" s="3"/>
      <c r="N445" s="3"/>
      <c r="O445" s="3"/>
      <c r="P445" s="3"/>
      <c r="Q445"/>
    </row>
    <row r="446" spans="2:17" ht="12">
      <c r="B446" s="17"/>
      <c r="C446" s="15"/>
      <c r="D446" s="3"/>
      <c r="E446" s="3"/>
      <c r="F446" s="3"/>
      <c r="G446" s="3"/>
      <c r="H446" s="5"/>
      <c r="I446" s="5"/>
      <c r="J446" s="15"/>
      <c r="L446" s="15"/>
      <c r="M446" s="3"/>
      <c r="N446" s="3"/>
      <c r="O446" s="3"/>
      <c r="P446" s="3"/>
      <c r="Q446"/>
    </row>
    <row r="447" spans="2:17" ht="12">
      <c r="B447" s="17"/>
      <c r="C447" s="15"/>
      <c r="D447" s="3"/>
      <c r="E447" s="3"/>
      <c r="F447" s="3"/>
      <c r="G447" s="3"/>
      <c r="H447" s="5"/>
      <c r="I447" s="5"/>
      <c r="J447" s="15"/>
      <c r="L447" s="15"/>
      <c r="M447" s="3"/>
      <c r="N447" s="3"/>
      <c r="O447" s="3"/>
      <c r="P447" s="3"/>
      <c r="Q447"/>
    </row>
    <row r="448" spans="2:17" ht="12">
      <c r="B448" s="17"/>
      <c r="C448" s="15"/>
      <c r="D448" s="3"/>
      <c r="E448" s="3"/>
      <c r="F448" s="3"/>
      <c r="G448" s="3"/>
      <c r="H448" s="5"/>
      <c r="I448" s="5"/>
      <c r="J448" s="15"/>
      <c r="L448" s="15"/>
      <c r="M448" s="3"/>
      <c r="N448" s="3"/>
      <c r="O448" s="3"/>
      <c r="P448" s="3"/>
      <c r="Q448"/>
    </row>
    <row r="449" spans="2:17" ht="12">
      <c r="B449" s="17"/>
      <c r="C449" s="15"/>
      <c r="D449" s="3"/>
      <c r="E449" s="3"/>
      <c r="F449" s="3"/>
      <c r="G449" s="3"/>
      <c r="H449" s="5"/>
      <c r="I449" s="5"/>
      <c r="J449" s="15"/>
      <c r="L449" s="15"/>
      <c r="M449" s="3"/>
      <c r="N449" s="3"/>
      <c r="O449" s="3"/>
      <c r="P449" s="3"/>
      <c r="Q449"/>
    </row>
    <row r="450" spans="2:17" ht="12">
      <c r="B450" s="17"/>
      <c r="C450" s="15"/>
      <c r="D450" s="3"/>
      <c r="E450" s="3"/>
      <c r="F450" s="3"/>
      <c r="G450" s="3"/>
      <c r="H450" s="5"/>
      <c r="I450" s="5"/>
      <c r="J450" s="15"/>
      <c r="L450" s="15"/>
      <c r="M450" s="3"/>
      <c r="N450" s="3"/>
      <c r="O450" s="3"/>
      <c r="P450" s="3"/>
      <c r="Q450"/>
    </row>
    <row r="451" spans="2:17" ht="12">
      <c r="B451" s="17"/>
      <c r="C451" s="15"/>
      <c r="D451" s="3"/>
      <c r="E451" s="3"/>
      <c r="F451" s="3"/>
      <c r="G451" s="3"/>
      <c r="H451" s="5"/>
      <c r="I451" s="5"/>
      <c r="J451" s="15"/>
      <c r="L451" s="15"/>
      <c r="M451" s="3"/>
      <c r="N451" s="3"/>
      <c r="O451" s="3"/>
      <c r="P451" s="3"/>
      <c r="Q451"/>
    </row>
    <row r="452" spans="2:17" ht="12">
      <c r="B452" s="17"/>
      <c r="C452" s="15"/>
      <c r="D452" s="3"/>
      <c r="E452" s="3"/>
      <c r="F452" s="3"/>
      <c r="G452" s="3"/>
      <c r="H452" s="5"/>
      <c r="I452" s="5"/>
      <c r="J452" s="15"/>
      <c r="L452" s="15"/>
      <c r="M452" s="3"/>
      <c r="N452" s="3"/>
      <c r="O452" s="3"/>
      <c r="P452" s="3"/>
      <c r="Q452"/>
    </row>
    <row r="453" spans="2:17" ht="12">
      <c r="B453" s="17"/>
      <c r="C453" s="15"/>
      <c r="D453" s="3"/>
      <c r="E453" s="3"/>
      <c r="F453" s="3"/>
      <c r="G453" s="3"/>
      <c r="H453" s="5"/>
      <c r="I453" s="5"/>
      <c r="J453" s="15"/>
      <c r="L453" s="15"/>
      <c r="M453" s="3"/>
      <c r="N453" s="3"/>
      <c r="O453" s="3"/>
      <c r="P453" s="3"/>
      <c r="Q453"/>
    </row>
    <row r="454" spans="2:17" ht="12">
      <c r="B454" s="17"/>
      <c r="C454" s="15"/>
      <c r="D454" s="3"/>
      <c r="E454" s="3"/>
      <c r="F454" s="3"/>
      <c r="G454" s="3"/>
      <c r="H454" s="5"/>
      <c r="I454" s="5"/>
      <c r="J454" s="15"/>
      <c r="L454" s="15"/>
      <c r="M454" s="3"/>
      <c r="N454" s="3"/>
      <c r="O454" s="3"/>
      <c r="P454" s="3"/>
      <c r="Q454"/>
    </row>
    <row r="455" spans="2:17" ht="12">
      <c r="B455" s="17"/>
      <c r="C455" s="15"/>
      <c r="D455" s="3"/>
      <c r="E455" s="3"/>
      <c r="F455" s="3"/>
      <c r="G455" s="3"/>
      <c r="H455" s="5"/>
      <c r="I455" s="5"/>
      <c r="J455" s="15"/>
      <c r="L455" s="15"/>
      <c r="M455" s="3"/>
      <c r="N455" s="3"/>
      <c r="O455" s="3"/>
      <c r="P455" s="3"/>
      <c r="Q455"/>
    </row>
    <row r="456" spans="2:17" ht="12">
      <c r="B456" s="17"/>
      <c r="C456" s="15"/>
      <c r="D456" s="3"/>
      <c r="E456" s="3"/>
      <c r="F456" s="3"/>
      <c r="G456" s="3"/>
      <c r="H456" s="5"/>
      <c r="I456" s="5"/>
      <c r="J456" s="15"/>
      <c r="L456" s="15"/>
      <c r="M456" s="3"/>
      <c r="N456" s="3"/>
      <c r="O456" s="3"/>
      <c r="P456" s="3"/>
      <c r="Q456"/>
    </row>
    <row r="457" spans="2:17" ht="12">
      <c r="B457" s="17"/>
      <c r="C457" s="15"/>
      <c r="D457" s="3"/>
      <c r="E457" s="3"/>
      <c r="F457" s="3"/>
      <c r="G457" s="3"/>
      <c r="H457" s="5"/>
      <c r="I457" s="5"/>
      <c r="J457" s="15"/>
      <c r="L457" s="15"/>
      <c r="M457" s="3"/>
      <c r="N457" s="3"/>
      <c r="O457" s="3"/>
      <c r="P457" s="3"/>
      <c r="Q457"/>
    </row>
    <row r="458" spans="2:17" ht="12">
      <c r="B458" s="17"/>
      <c r="C458" s="15"/>
      <c r="D458" s="3"/>
      <c r="E458" s="3"/>
      <c r="F458" s="3"/>
      <c r="G458" s="3"/>
      <c r="H458" s="5"/>
      <c r="I458" s="5"/>
      <c r="J458" s="15"/>
      <c r="L458" s="15"/>
      <c r="M458" s="3"/>
      <c r="N458" s="3"/>
      <c r="O458" s="3"/>
      <c r="P458" s="3"/>
      <c r="Q458"/>
    </row>
    <row r="459" spans="2:16" ht="12">
      <c r="B459" s="17"/>
      <c r="C459" s="15"/>
      <c r="D459" s="3"/>
      <c r="E459" s="3"/>
      <c r="F459" s="3"/>
      <c r="G459" s="3"/>
      <c r="H459" s="5"/>
      <c r="I459" s="5"/>
      <c r="J459" s="15"/>
      <c r="L459" s="15"/>
      <c r="M459" s="3"/>
      <c r="N459" s="3"/>
      <c r="O459" s="3"/>
      <c r="P459" s="3"/>
    </row>
    <row r="460" spans="2:16" ht="12">
      <c r="B460" s="17"/>
      <c r="C460" s="15"/>
      <c r="D460" s="3"/>
      <c r="E460" s="3"/>
      <c r="F460" s="3"/>
      <c r="G460" s="3"/>
      <c r="H460" s="5"/>
      <c r="I460" s="5"/>
      <c r="J460" s="15"/>
      <c r="L460" s="15"/>
      <c r="M460" s="3"/>
      <c r="N460" s="3"/>
      <c r="O460" s="3"/>
      <c r="P460" s="3"/>
    </row>
    <row r="461" spans="2:16" ht="12">
      <c r="B461" s="17"/>
      <c r="C461" s="15"/>
      <c r="D461" s="3"/>
      <c r="E461" s="3"/>
      <c r="F461" s="3"/>
      <c r="G461" s="3"/>
      <c r="H461" s="5"/>
      <c r="I461" s="5"/>
      <c r="J461" s="15"/>
      <c r="L461" s="15"/>
      <c r="M461" s="3"/>
      <c r="N461" s="3"/>
      <c r="O461" s="3"/>
      <c r="P461" s="3"/>
    </row>
    <row r="462" spans="2:16" ht="12">
      <c r="B462" s="17"/>
      <c r="C462" s="15"/>
      <c r="D462" s="3"/>
      <c r="E462" s="3"/>
      <c r="F462" s="3"/>
      <c r="G462" s="3"/>
      <c r="H462" s="5"/>
      <c r="I462" s="5"/>
      <c r="J462" s="15"/>
      <c r="L462" s="15"/>
      <c r="M462" s="3"/>
      <c r="N462" s="3"/>
      <c r="O462" s="3"/>
      <c r="P462" s="3"/>
    </row>
    <row r="463" spans="2:16" ht="12">
      <c r="B463" s="17"/>
      <c r="C463" s="15"/>
      <c r="D463" s="3"/>
      <c r="E463" s="3"/>
      <c r="F463" s="3"/>
      <c r="G463" s="3"/>
      <c r="H463" s="5"/>
      <c r="I463" s="5"/>
      <c r="J463" s="15"/>
      <c r="L463" s="15"/>
      <c r="M463" s="3"/>
      <c r="N463" s="3"/>
      <c r="O463" s="3"/>
      <c r="P463" s="3"/>
    </row>
    <row r="464" spans="2:16" ht="12">
      <c r="B464" s="17"/>
      <c r="C464" s="15"/>
      <c r="D464" s="3"/>
      <c r="E464" s="3"/>
      <c r="F464" s="3"/>
      <c r="G464" s="3"/>
      <c r="H464" s="5"/>
      <c r="I464" s="5"/>
      <c r="J464" s="15"/>
      <c r="L464" s="15"/>
      <c r="M464" s="3"/>
      <c r="N464" s="3"/>
      <c r="O464" s="3"/>
      <c r="P464" s="3"/>
    </row>
    <row r="465" spans="2:16" ht="12">
      <c r="B465" s="17"/>
      <c r="C465" s="15"/>
      <c r="D465" s="3"/>
      <c r="E465" s="3"/>
      <c r="F465" s="3"/>
      <c r="G465" s="3"/>
      <c r="H465" s="5"/>
      <c r="I465" s="5"/>
      <c r="J465" s="15"/>
      <c r="L465" s="15"/>
      <c r="M465" s="3"/>
      <c r="N465" s="3"/>
      <c r="O465" s="3"/>
      <c r="P465" s="3"/>
    </row>
    <row r="466" spans="2:16" ht="12">
      <c r="B466" s="17"/>
      <c r="C466" s="15"/>
      <c r="D466" s="3"/>
      <c r="E466" s="3"/>
      <c r="F466" s="3"/>
      <c r="G466" s="3"/>
      <c r="H466" s="5"/>
      <c r="I466" s="5"/>
      <c r="J466" s="15"/>
      <c r="L466" s="15"/>
      <c r="M466" s="3"/>
      <c r="N466" s="3"/>
      <c r="O466" s="3"/>
      <c r="P466" s="3"/>
    </row>
    <row r="467" spans="2:16" ht="12">
      <c r="B467" s="17"/>
      <c r="C467" s="15"/>
      <c r="D467" s="3"/>
      <c r="E467" s="3"/>
      <c r="F467" s="3"/>
      <c r="G467" s="3"/>
      <c r="H467" s="5"/>
      <c r="I467" s="5"/>
      <c r="J467" s="15"/>
      <c r="L467" s="15"/>
      <c r="M467" s="3"/>
      <c r="N467" s="3"/>
      <c r="O467" s="3"/>
      <c r="P467" s="3"/>
    </row>
    <row r="468" spans="2:16" ht="12">
      <c r="B468" s="17"/>
      <c r="C468" s="15"/>
      <c r="D468" s="3"/>
      <c r="E468" s="3"/>
      <c r="F468" s="3"/>
      <c r="G468" s="3"/>
      <c r="H468" s="5"/>
      <c r="I468" s="5"/>
      <c r="J468" s="15"/>
      <c r="L468" s="15"/>
      <c r="M468" s="3"/>
      <c r="N468" s="3"/>
      <c r="O468" s="3"/>
      <c r="P468" s="3"/>
    </row>
    <row r="469" spans="2:16" ht="12">
      <c r="B469" s="17"/>
      <c r="C469" s="15"/>
      <c r="D469" s="3"/>
      <c r="E469" s="3"/>
      <c r="F469" s="3"/>
      <c r="G469" s="3"/>
      <c r="H469" s="5"/>
      <c r="I469" s="5"/>
      <c r="J469" s="15"/>
      <c r="L469" s="15"/>
      <c r="M469" s="3"/>
      <c r="N469" s="3"/>
      <c r="O469" s="3"/>
      <c r="P469" s="3"/>
    </row>
    <row r="470" spans="2:16" ht="12">
      <c r="B470" s="17"/>
      <c r="C470" s="15"/>
      <c r="D470" s="3"/>
      <c r="E470" s="3"/>
      <c r="F470" s="3"/>
      <c r="G470" s="3"/>
      <c r="H470" s="5"/>
      <c r="I470" s="5"/>
      <c r="J470" s="15"/>
      <c r="L470" s="15"/>
      <c r="M470" s="3"/>
      <c r="N470" s="3"/>
      <c r="O470" s="3"/>
      <c r="P470" s="3"/>
    </row>
    <row r="471" spans="2:16" ht="12">
      <c r="B471" s="17"/>
      <c r="C471" s="15"/>
      <c r="D471" s="3"/>
      <c r="E471" s="3"/>
      <c r="F471" s="3"/>
      <c r="G471" s="3"/>
      <c r="H471" s="5"/>
      <c r="I471" s="5"/>
      <c r="J471" s="15"/>
      <c r="L471" s="15"/>
      <c r="M471" s="3"/>
      <c r="N471" s="3"/>
      <c r="O471" s="3"/>
      <c r="P471" s="3"/>
    </row>
    <row r="472" spans="2:16" ht="12">
      <c r="B472" s="17"/>
      <c r="C472" s="15"/>
      <c r="D472" s="3"/>
      <c r="E472" s="3"/>
      <c r="F472" s="3"/>
      <c r="G472" s="3"/>
      <c r="H472" s="5"/>
      <c r="I472" s="5"/>
      <c r="J472" s="15"/>
      <c r="L472" s="15"/>
      <c r="M472" s="3"/>
      <c r="N472" s="3"/>
      <c r="O472" s="3"/>
      <c r="P472" s="3"/>
    </row>
    <row r="473" spans="2:16" ht="12">
      <c r="B473" s="17"/>
      <c r="C473" s="15"/>
      <c r="D473" s="3"/>
      <c r="E473" s="3"/>
      <c r="F473" s="3"/>
      <c r="G473" s="3"/>
      <c r="H473" s="5"/>
      <c r="I473" s="5"/>
      <c r="J473" s="15"/>
      <c r="L473" s="15"/>
      <c r="M473" s="3"/>
      <c r="N473" s="3"/>
      <c r="O473" s="3"/>
      <c r="P473" s="3"/>
    </row>
    <row r="474" spans="2:16" ht="12">
      <c r="B474" s="17"/>
      <c r="C474" s="15"/>
      <c r="D474" s="3"/>
      <c r="E474" s="3"/>
      <c r="F474" s="3"/>
      <c r="G474" s="3"/>
      <c r="H474" s="5"/>
      <c r="I474" s="5"/>
      <c r="J474" s="15"/>
      <c r="L474" s="15"/>
      <c r="M474" s="3"/>
      <c r="N474" s="3"/>
      <c r="O474" s="3"/>
      <c r="P474" s="3"/>
    </row>
    <row r="475" spans="2:16" ht="12">
      <c r="B475" s="17"/>
      <c r="C475" s="15"/>
      <c r="D475" s="3"/>
      <c r="E475" s="3"/>
      <c r="F475" s="3"/>
      <c r="G475" s="3"/>
      <c r="H475" s="5"/>
      <c r="I475" s="5"/>
      <c r="J475" s="15"/>
      <c r="L475" s="15"/>
      <c r="M475" s="3"/>
      <c r="N475" s="3"/>
      <c r="O475" s="3"/>
      <c r="P475" s="3"/>
    </row>
    <row r="476" spans="2:16" ht="12">
      <c r="B476" s="17"/>
      <c r="C476" s="15"/>
      <c r="D476" s="3"/>
      <c r="E476" s="3"/>
      <c r="F476" s="3"/>
      <c r="G476" s="3"/>
      <c r="H476" s="5"/>
      <c r="I476" s="5"/>
      <c r="J476" s="15"/>
      <c r="L476" s="15"/>
      <c r="M476" s="3"/>
      <c r="N476" s="3"/>
      <c r="O476" s="3"/>
      <c r="P476" s="3"/>
    </row>
    <row r="477" spans="2:16" ht="12">
      <c r="B477" s="17"/>
      <c r="C477" s="15"/>
      <c r="D477" s="3"/>
      <c r="E477" s="3"/>
      <c r="F477" s="3"/>
      <c r="G477" s="3"/>
      <c r="H477" s="5"/>
      <c r="I477" s="5"/>
      <c r="J477" s="15"/>
      <c r="L477" s="15"/>
      <c r="M477" s="3"/>
      <c r="N477" s="3"/>
      <c r="O477" s="3"/>
      <c r="P477" s="3"/>
    </row>
    <row r="478" spans="2:16" ht="12">
      <c r="B478" s="17"/>
      <c r="C478" s="15"/>
      <c r="D478" s="3"/>
      <c r="E478" s="3"/>
      <c r="F478" s="3"/>
      <c r="G478" s="3"/>
      <c r="H478" s="5"/>
      <c r="I478" s="5"/>
      <c r="J478" s="15"/>
      <c r="L478" s="15"/>
      <c r="M478" s="3"/>
      <c r="N478" s="3"/>
      <c r="O478" s="3"/>
      <c r="P478" s="3"/>
    </row>
    <row r="479" spans="2:16" ht="12">
      <c r="B479" s="17"/>
      <c r="C479" s="15"/>
      <c r="D479" s="3"/>
      <c r="E479" s="3"/>
      <c r="F479" s="3"/>
      <c r="G479" s="3"/>
      <c r="H479" s="5"/>
      <c r="I479" s="5"/>
      <c r="J479" s="15"/>
      <c r="L479" s="15"/>
      <c r="M479" s="3"/>
      <c r="N479" s="3"/>
      <c r="O479" s="3"/>
      <c r="P479" s="3"/>
    </row>
    <row r="480" spans="2:16" ht="12">
      <c r="B480" s="17"/>
      <c r="C480" s="15"/>
      <c r="D480" s="3"/>
      <c r="E480" s="3"/>
      <c r="F480" s="3"/>
      <c r="G480" s="3"/>
      <c r="H480" s="5"/>
      <c r="I480" s="5"/>
      <c r="J480" s="15"/>
      <c r="L480" s="15"/>
      <c r="M480" s="3"/>
      <c r="N480" s="3"/>
      <c r="O480" s="3"/>
      <c r="P480" s="3"/>
    </row>
    <row r="481" spans="2:16" ht="12">
      <c r="B481" s="17"/>
      <c r="C481" s="15"/>
      <c r="D481" s="3"/>
      <c r="E481" s="3"/>
      <c r="F481" s="3"/>
      <c r="G481" s="3"/>
      <c r="H481" s="5"/>
      <c r="I481" s="5"/>
      <c r="J481" s="15"/>
      <c r="L481" s="15"/>
      <c r="M481" s="3"/>
      <c r="N481" s="3"/>
      <c r="O481" s="3"/>
      <c r="P481" s="3"/>
    </row>
    <row r="482" spans="2:16" ht="12">
      <c r="B482" s="17"/>
      <c r="C482" s="15"/>
      <c r="D482" s="3"/>
      <c r="E482" s="3"/>
      <c r="F482" s="3"/>
      <c r="G482" s="3"/>
      <c r="H482" s="5"/>
      <c r="I482" s="5"/>
      <c r="J482" s="15"/>
      <c r="L482" s="15"/>
      <c r="M482" s="3"/>
      <c r="N482" s="3"/>
      <c r="O482" s="3"/>
      <c r="P482" s="3"/>
    </row>
    <row r="483" spans="2:16" ht="12">
      <c r="B483" s="17"/>
      <c r="C483" s="15"/>
      <c r="D483" s="3"/>
      <c r="E483" s="3"/>
      <c r="F483" s="3"/>
      <c r="G483" s="3"/>
      <c r="H483" s="5"/>
      <c r="I483" s="5"/>
      <c r="J483" s="15"/>
      <c r="L483" s="15"/>
      <c r="M483" s="3"/>
      <c r="N483" s="3"/>
      <c r="O483" s="3"/>
      <c r="P483" s="3"/>
    </row>
    <row r="484" spans="2:16" ht="12">
      <c r="B484" s="17"/>
      <c r="C484" s="15"/>
      <c r="D484" s="3"/>
      <c r="E484" s="3"/>
      <c r="F484" s="3"/>
      <c r="G484" s="3"/>
      <c r="H484" s="5"/>
      <c r="I484" s="5"/>
      <c r="J484" s="15"/>
      <c r="L484" s="15"/>
      <c r="M484" s="3"/>
      <c r="N484" s="3"/>
      <c r="O484" s="3"/>
      <c r="P484" s="3"/>
    </row>
    <row r="485" spans="2:16" ht="12">
      <c r="B485" s="17"/>
      <c r="C485" s="15"/>
      <c r="D485" s="3"/>
      <c r="E485" s="3"/>
      <c r="F485" s="3"/>
      <c r="G485" s="3"/>
      <c r="H485" s="5"/>
      <c r="I485" s="5"/>
      <c r="J485" s="15"/>
      <c r="L485" s="15"/>
      <c r="M485" s="3"/>
      <c r="N485" s="3"/>
      <c r="O485" s="3"/>
      <c r="P485" s="3"/>
    </row>
    <row r="486" spans="2:16" ht="12">
      <c r="B486" s="17"/>
      <c r="C486" s="15"/>
      <c r="D486" s="3"/>
      <c r="E486" s="3"/>
      <c r="F486" s="3"/>
      <c r="G486" s="3"/>
      <c r="H486" s="5"/>
      <c r="I486" s="5"/>
      <c r="J486" s="15"/>
      <c r="L486" s="15"/>
      <c r="M486" s="3"/>
      <c r="N486" s="3"/>
      <c r="O486" s="3"/>
      <c r="P486" s="3"/>
    </row>
    <row r="487" spans="2:16" ht="12">
      <c r="B487" s="17"/>
      <c r="C487" s="15"/>
      <c r="D487" s="3"/>
      <c r="E487" s="3"/>
      <c r="F487" s="3"/>
      <c r="G487" s="3"/>
      <c r="H487" s="5"/>
      <c r="I487" s="5"/>
      <c r="J487" s="15"/>
      <c r="L487" s="15"/>
      <c r="M487" s="3"/>
      <c r="N487" s="3"/>
      <c r="O487" s="3"/>
      <c r="P487" s="3"/>
    </row>
    <row r="488" spans="2:16" ht="12">
      <c r="B488" s="17"/>
      <c r="C488" s="15"/>
      <c r="D488" s="3"/>
      <c r="E488" s="3"/>
      <c r="F488" s="3"/>
      <c r="G488" s="3"/>
      <c r="H488" s="5"/>
      <c r="I488" s="5"/>
      <c r="J488" s="15"/>
      <c r="L488" s="15"/>
      <c r="M488" s="3"/>
      <c r="N488" s="3"/>
      <c r="O488" s="3"/>
      <c r="P488" s="3"/>
    </row>
    <row r="489" spans="2:16" ht="12">
      <c r="B489" s="17"/>
      <c r="C489" s="15"/>
      <c r="D489" s="3"/>
      <c r="E489" s="3"/>
      <c r="F489" s="3"/>
      <c r="G489" s="3"/>
      <c r="H489" s="5"/>
      <c r="I489" s="5"/>
      <c r="J489" s="15"/>
      <c r="L489" s="15"/>
      <c r="M489" s="3"/>
      <c r="N489" s="3"/>
      <c r="O489" s="3"/>
      <c r="P489" s="3"/>
    </row>
    <row r="490" spans="2:16" ht="12">
      <c r="B490" s="17"/>
      <c r="C490" s="15"/>
      <c r="D490" s="3"/>
      <c r="E490" s="3"/>
      <c r="F490" s="3"/>
      <c r="G490" s="3"/>
      <c r="H490" s="5"/>
      <c r="I490" s="5"/>
      <c r="J490" s="15"/>
      <c r="L490" s="15"/>
      <c r="M490" s="3"/>
      <c r="N490" s="3"/>
      <c r="O490" s="3"/>
      <c r="P490" s="3"/>
    </row>
    <row r="491" spans="2:16" ht="12">
      <c r="B491" s="17"/>
      <c r="C491" s="15"/>
      <c r="D491" s="3"/>
      <c r="E491" s="3"/>
      <c r="F491" s="3"/>
      <c r="G491" s="3"/>
      <c r="H491" s="5"/>
      <c r="I491" s="5"/>
      <c r="J491" s="15"/>
      <c r="L491" s="15"/>
      <c r="M491" s="3"/>
      <c r="N491" s="3"/>
      <c r="O491" s="3"/>
      <c r="P491" s="3"/>
    </row>
    <row r="492" spans="2:16" ht="12">
      <c r="B492" s="17"/>
      <c r="C492" s="15"/>
      <c r="D492" s="3"/>
      <c r="E492" s="3"/>
      <c r="F492" s="3"/>
      <c r="G492" s="3"/>
      <c r="H492" s="5"/>
      <c r="I492" s="5"/>
      <c r="J492" s="15"/>
      <c r="L492" s="15"/>
      <c r="M492" s="3"/>
      <c r="N492" s="3"/>
      <c r="O492" s="3"/>
      <c r="P492" s="3"/>
    </row>
    <row r="493" spans="2:16" ht="12">
      <c r="B493" s="17"/>
      <c r="C493" s="15"/>
      <c r="D493" s="3"/>
      <c r="E493" s="3"/>
      <c r="F493" s="3"/>
      <c r="G493" s="3"/>
      <c r="H493" s="5"/>
      <c r="I493" s="5"/>
      <c r="J493" s="15"/>
      <c r="L493" s="15"/>
      <c r="M493" s="3"/>
      <c r="N493" s="3"/>
      <c r="O493" s="3"/>
      <c r="P493" s="3"/>
    </row>
    <row r="494" spans="2:16" ht="12">
      <c r="B494" s="17"/>
      <c r="C494" s="15"/>
      <c r="D494" s="3"/>
      <c r="E494" s="3"/>
      <c r="F494" s="3"/>
      <c r="G494" s="3"/>
      <c r="H494" s="5"/>
      <c r="I494" s="5"/>
      <c r="J494" s="15"/>
      <c r="L494" s="15"/>
      <c r="M494" s="3"/>
      <c r="N494" s="3"/>
      <c r="O494" s="3"/>
      <c r="P494" s="3"/>
    </row>
    <row r="495" spans="2:16" ht="12">
      <c r="B495" s="17"/>
      <c r="C495" s="15"/>
      <c r="D495" s="3"/>
      <c r="E495" s="3"/>
      <c r="F495" s="3"/>
      <c r="G495" s="3"/>
      <c r="H495" s="5"/>
      <c r="I495" s="5"/>
      <c r="J495" s="15"/>
      <c r="L495" s="15"/>
      <c r="M495" s="3"/>
      <c r="N495" s="3"/>
      <c r="O495" s="3"/>
      <c r="P495" s="3"/>
    </row>
    <row r="496" spans="2:16" ht="12">
      <c r="B496" s="17"/>
      <c r="C496" s="15"/>
      <c r="D496" s="3"/>
      <c r="E496" s="3"/>
      <c r="F496" s="3"/>
      <c r="G496" s="3"/>
      <c r="H496" s="5"/>
      <c r="I496" s="5"/>
      <c r="J496" s="15"/>
      <c r="L496" s="15"/>
      <c r="M496" s="3"/>
      <c r="N496" s="3"/>
      <c r="O496" s="3"/>
      <c r="P496" s="3"/>
    </row>
    <row r="497" spans="2:16" ht="12">
      <c r="B497" s="17"/>
      <c r="C497" s="15"/>
      <c r="D497" s="3"/>
      <c r="E497" s="3"/>
      <c r="F497" s="3"/>
      <c r="G497" s="3"/>
      <c r="H497" s="5"/>
      <c r="I497" s="5"/>
      <c r="J497" s="15"/>
      <c r="L497" s="15"/>
      <c r="M497" s="3"/>
      <c r="N497" s="3"/>
      <c r="O497" s="3"/>
      <c r="P497" s="3"/>
    </row>
    <row r="498" spans="2:16" ht="12">
      <c r="B498" s="17"/>
      <c r="C498" s="15"/>
      <c r="D498" s="3"/>
      <c r="E498" s="3"/>
      <c r="F498" s="3"/>
      <c r="G498" s="3"/>
      <c r="H498" s="5"/>
      <c r="I498" s="5"/>
      <c r="J498" s="15"/>
      <c r="L498" s="15"/>
      <c r="M498" s="3"/>
      <c r="N498" s="3"/>
      <c r="O498" s="3"/>
      <c r="P498" s="3"/>
    </row>
    <row r="499" spans="2:16" ht="12">
      <c r="B499" s="17"/>
      <c r="C499" s="15"/>
      <c r="D499" s="3"/>
      <c r="E499" s="3"/>
      <c r="F499" s="3"/>
      <c r="G499" s="3"/>
      <c r="H499" s="5"/>
      <c r="I499" s="5"/>
      <c r="J499" s="15"/>
      <c r="L499" s="15"/>
      <c r="M499" s="3"/>
      <c r="N499" s="3"/>
      <c r="O499" s="3"/>
      <c r="P499" s="3"/>
    </row>
    <row r="500" spans="2:16" ht="12">
      <c r="B500" s="17"/>
      <c r="C500" s="15"/>
      <c r="D500" s="3"/>
      <c r="E500" s="3"/>
      <c r="F500" s="3"/>
      <c r="G500" s="3"/>
      <c r="H500" s="5"/>
      <c r="I500" s="5"/>
      <c r="J500" s="15"/>
      <c r="L500" s="15"/>
      <c r="M500" s="3"/>
      <c r="N500" s="3"/>
      <c r="O500" s="3"/>
      <c r="P500" s="3"/>
    </row>
    <row r="501" spans="2:16" ht="12">
      <c r="B501" s="17"/>
      <c r="C501" s="15"/>
      <c r="D501" s="3"/>
      <c r="E501" s="3"/>
      <c r="F501" s="3"/>
      <c r="G501" s="3"/>
      <c r="H501" s="5"/>
      <c r="I501" s="5"/>
      <c r="J501" s="15"/>
      <c r="L501" s="15"/>
      <c r="M501" s="3"/>
      <c r="N501" s="3"/>
      <c r="O501" s="3"/>
      <c r="P501" s="3"/>
    </row>
    <row r="502" spans="2:16" ht="12">
      <c r="B502" s="17"/>
      <c r="C502" s="15"/>
      <c r="D502" s="3"/>
      <c r="E502" s="3"/>
      <c r="F502" s="3"/>
      <c r="G502" s="3"/>
      <c r="H502" s="5"/>
      <c r="I502" s="5"/>
      <c r="J502" s="15"/>
      <c r="L502" s="15"/>
      <c r="M502" s="3"/>
      <c r="N502" s="3"/>
      <c r="O502" s="3"/>
      <c r="P502" s="3"/>
    </row>
    <row r="503" spans="2:16" ht="12">
      <c r="B503" s="17"/>
      <c r="C503" s="15"/>
      <c r="D503" s="3"/>
      <c r="E503" s="3"/>
      <c r="F503" s="3"/>
      <c r="G503" s="3"/>
      <c r="H503" s="5"/>
      <c r="I503" s="5"/>
      <c r="J503" s="15"/>
      <c r="L503" s="15"/>
      <c r="M503" s="3"/>
      <c r="N503" s="3"/>
      <c r="O503" s="3"/>
      <c r="P503" s="3"/>
    </row>
    <row r="504" spans="2:16" ht="12">
      <c r="B504" s="17"/>
      <c r="C504" s="15"/>
      <c r="D504" s="3"/>
      <c r="E504" s="3"/>
      <c r="F504" s="3"/>
      <c r="G504" s="3"/>
      <c r="H504" s="5"/>
      <c r="I504" s="5"/>
      <c r="J504" s="15"/>
      <c r="L504" s="15"/>
      <c r="M504" s="3"/>
      <c r="N504" s="3"/>
      <c r="O504" s="3"/>
      <c r="P504" s="3"/>
    </row>
    <row r="505" spans="2:16" ht="12">
      <c r="B505" s="17"/>
      <c r="C505" s="15"/>
      <c r="D505" s="3"/>
      <c r="E505" s="3"/>
      <c r="F505" s="3"/>
      <c r="G505" s="3"/>
      <c r="H505" s="5"/>
      <c r="I505" s="5"/>
      <c r="J505" s="15"/>
      <c r="L505" s="15"/>
      <c r="M505" s="3"/>
      <c r="N505" s="3"/>
      <c r="O505" s="3"/>
      <c r="P505" s="3"/>
    </row>
    <row r="506" spans="2:16" ht="12">
      <c r="B506" s="17"/>
      <c r="C506" s="15"/>
      <c r="D506" s="3"/>
      <c r="E506" s="3"/>
      <c r="F506" s="3"/>
      <c r="G506" s="3"/>
      <c r="H506" s="5"/>
      <c r="I506" s="5"/>
      <c r="J506" s="15"/>
      <c r="L506" s="15"/>
      <c r="M506" s="3"/>
      <c r="N506" s="3"/>
      <c r="O506" s="3"/>
      <c r="P506" s="3"/>
    </row>
    <row r="507" spans="2:16" ht="12">
      <c r="B507" s="17"/>
      <c r="C507" s="15"/>
      <c r="D507" s="3"/>
      <c r="E507" s="3"/>
      <c r="F507" s="3"/>
      <c r="G507" s="3"/>
      <c r="H507" s="5"/>
      <c r="I507" s="5"/>
      <c r="J507" s="15"/>
      <c r="L507" s="15"/>
      <c r="M507" s="3"/>
      <c r="N507" s="3"/>
      <c r="O507" s="3"/>
      <c r="P507" s="3"/>
    </row>
    <row r="508" spans="2:16" ht="12">
      <c r="B508" s="17"/>
      <c r="C508" s="15"/>
      <c r="D508" s="3"/>
      <c r="E508" s="3"/>
      <c r="F508" s="3"/>
      <c r="G508" s="3"/>
      <c r="H508" s="5"/>
      <c r="I508" s="5"/>
      <c r="J508" s="15"/>
      <c r="L508" s="15"/>
      <c r="M508" s="3"/>
      <c r="N508" s="3"/>
      <c r="O508" s="3"/>
      <c r="P508" s="3"/>
    </row>
    <row r="509" spans="2:16" ht="12">
      <c r="B509" s="17"/>
      <c r="C509" s="15"/>
      <c r="D509" s="3"/>
      <c r="E509" s="3"/>
      <c r="F509" s="3"/>
      <c r="G509" s="3"/>
      <c r="H509" s="5"/>
      <c r="I509" s="5"/>
      <c r="J509" s="15"/>
      <c r="L509" s="15"/>
      <c r="M509" s="3"/>
      <c r="N509" s="3"/>
      <c r="O509" s="3"/>
      <c r="P509" s="3"/>
    </row>
    <row r="510" spans="2:16" ht="12">
      <c r="B510" s="17"/>
      <c r="C510" s="15"/>
      <c r="D510" s="3"/>
      <c r="E510" s="3"/>
      <c r="F510" s="3"/>
      <c r="G510" s="3"/>
      <c r="H510" s="5"/>
      <c r="I510" s="5"/>
      <c r="J510" s="15"/>
      <c r="L510" s="15"/>
      <c r="M510" s="3"/>
      <c r="N510" s="3"/>
      <c r="O510" s="3"/>
      <c r="P510" s="3"/>
    </row>
    <row r="511" spans="2:16" ht="12">
      <c r="B511" s="17"/>
      <c r="C511" s="15"/>
      <c r="D511" s="3"/>
      <c r="E511" s="3"/>
      <c r="F511" s="3"/>
      <c r="G511" s="3"/>
      <c r="H511" s="5"/>
      <c r="I511" s="5"/>
      <c r="J511" s="15"/>
      <c r="L511" s="15"/>
      <c r="M511" s="3"/>
      <c r="N511" s="3"/>
      <c r="O511" s="3"/>
      <c r="P511" s="3"/>
    </row>
    <row r="512" spans="2:16" ht="12">
      <c r="B512" s="17"/>
      <c r="C512" s="15"/>
      <c r="D512" s="3"/>
      <c r="E512" s="3"/>
      <c r="F512" s="3"/>
      <c r="G512" s="3"/>
      <c r="H512" s="5"/>
      <c r="I512" s="5"/>
      <c r="J512" s="15"/>
      <c r="L512" s="15"/>
      <c r="M512" s="3"/>
      <c r="N512" s="3"/>
      <c r="O512" s="3"/>
      <c r="P512" s="3"/>
    </row>
    <row r="513" spans="2:16" ht="12">
      <c r="B513" s="17"/>
      <c r="C513" s="15"/>
      <c r="D513" s="3"/>
      <c r="E513" s="3"/>
      <c r="F513" s="3"/>
      <c r="G513" s="3"/>
      <c r="H513" s="5"/>
      <c r="I513" s="5"/>
      <c r="J513" s="15"/>
      <c r="L513" s="15"/>
      <c r="M513" s="3"/>
      <c r="N513" s="3"/>
      <c r="O513" s="3"/>
      <c r="P513" s="3"/>
    </row>
    <row r="514" spans="2:16" ht="12">
      <c r="B514" s="17"/>
      <c r="C514" s="15"/>
      <c r="D514" s="3"/>
      <c r="E514" s="3"/>
      <c r="F514" s="3"/>
      <c r="G514" s="3"/>
      <c r="H514" s="5"/>
      <c r="I514" s="5"/>
      <c r="J514" s="15"/>
      <c r="L514" s="15"/>
      <c r="M514" s="3"/>
      <c r="N514" s="3"/>
      <c r="O514" s="3"/>
      <c r="P514" s="3"/>
    </row>
    <row r="515" spans="2:16" ht="12">
      <c r="B515" s="17"/>
      <c r="C515" s="15"/>
      <c r="D515" s="3"/>
      <c r="E515" s="3"/>
      <c r="F515" s="3"/>
      <c r="G515" s="3"/>
      <c r="H515" s="5"/>
      <c r="I515" s="5"/>
      <c r="J515" s="15"/>
      <c r="L515" s="15"/>
      <c r="M515" s="3"/>
      <c r="N515" s="3"/>
      <c r="O515" s="3"/>
      <c r="P515" s="3"/>
    </row>
    <row r="516" spans="2:16" ht="12">
      <c r="B516" s="17"/>
      <c r="C516" s="15"/>
      <c r="D516" s="3"/>
      <c r="E516" s="3"/>
      <c r="F516" s="3"/>
      <c r="G516" s="3"/>
      <c r="H516" s="5"/>
      <c r="I516" s="5"/>
      <c r="J516" s="15"/>
      <c r="L516" s="15"/>
      <c r="M516" s="3"/>
      <c r="N516" s="3"/>
      <c r="O516" s="3"/>
      <c r="P516" s="3"/>
    </row>
    <row r="517" spans="2:16" ht="12">
      <c r="B517" s="17"/>
      <c r="C517" s="15"/>
      <c r="D517" s="3"/>
      <c r="E517" s="3"/>
      <c r="F517" s="3"/>
      <c r="G517" s="3"/>
      <c r="H517" s="5"/>
      <c r="I517" s="5"/>
      <c r="J517" s="15"/>
      <c r="L517" s="15"/>
      <c r="M517" s="3"/>
      <c r="N517" s="3"/>
      <c r="O517" s="3"/>
      <c r="P517" s="3"/>
    </row>
    <row r="518" spans="2:16" ht="12">
      <c r="B518" s="17"/>
      <c r="C518" s="15"/>
      <c r="D518" s="3"/>
      <c r="E518" s="3"/>
      <c r="F518" s="3"/>
      <c r="G518" s="3"/>
      <c r="H518" s="5"/>
      <c r="I518" s="5"/>
      <c r="J518" s="15"/>
      <c r="L518" s="15"/>
      <c r="M518" s="3"/>
      <c r="N518" s="3"/>
      <c r="O518" s="3"/>
      <c r="P518" s="3"/>
    </row>
    <row r="519" spans="2:16" ht="12">
      <c r="B519" s="17"/>
      <c r="C519" s="15"/>
      <c r="D519" s="3"/>
      <c r="E519" s="3"/>
      <c r="F519" s="3"/>
      <c r="G519" s="3"/>
      <c r="H519" s="5"/>
      <c r="I519" s="5"/>
      <c r="J519" s="15"/>
      <c r="L519" s="15"/>
      <c r="M519" s="3"/>
      <c r="N519" s="3"/>
      <c r="O519" s="3"/>
      <c r="P519" s="3"/>
    </row>
    <row r="520" spans="2:16" ht="12">
      <c r="B520" s="17"/>
      <c r="C520" s="15"/>
      <c r="D520" s="3"/>
      <c r="E520" s="3"/>
      <c r="F520" s="3"/>
      <c r="G520" s="3"/>
      <c r="H520" s="5"/>
      <c r="I520" s="5"/>
      <c r="J520" s="15"/>
      <c r="L520" s="15"/>
      <c r="M520" s="3"/>
      <c r="N520" s="3"/>
      <c r="O520" s="3"/>
      <c r="P520" s="3"/>
    </row>
    <row r="521" spans="2:16" ht="12">
      <c r="B521" s="17"/>
      <c r="C521" s="15"/>
      <c r="D521" s="3"/>
      <c r="E521" s="3"/>
      <c r="F521" s="3"/>
      <c r="G521" s="3"/>
      <c r="H521" s="5"/>
      <c r="I521" s="5"/>
      <c r="J521" s="15"/>
      <c r="L521" s="15"/>
      <c r="M521" s="3"/>
      <c r="N521" s="3"/>
      <c r="O521" s="3"/>
      <c r="P521" s="3"/>
    </row>
    <row r="522" spans="2:16" ht="12">
      <c r="B522" s="17"/>
      <c r="C522" s="15"/>
      <c r="D522" s="3"/>
      <c r="E522" s="3"/>
      <c r="F522" s="3"/>
      <c r="G522" s="3"/>
      <c r="H522" s="5"/>
      <c r="I522" s="5"/>
      <c r="J522" s="15"/>
      <c r="L522" s="15"/>
      <c r="M522" s="3"/>
      <c r="N522" s="3"/>
      <c r="O522" s="3"/>
      <c r="P522" s="3"/>
    </row>
    <row r="523" spans="2:16" ht="12">
      <c r="B523" s="17"/>
      <c r="C523" s="15"/>
      <c r="D523" s="3"/>
      <c r="E523" s="3"/>
      <c r="F523" s="3"/>
      <c r="G523" s="3"/>
      <c r="H523" s="5"/>
      <c r="I523" s="5"/>
      <c r="J523" s="15"/>
      <c r="L523" s="15"/>
      <c r="M523" s="3"/>
      <c r="N523" s="3"/>
      <c r="O523" s="3"/>
      <c r="P523" s="3"/>
    </row>
    <row r="524" spans="2:16" ht="12">
      <c r="B524" s="17"/>
      <c r="C524" s="15"/>
      <c r="D524" s="3"/>
      <c r="E524" s="3"/>
      <c r="F524" s="3"/>
      <c r="G524" s="3"/>
      <c r="H524" s="5"/>
      <c r="I524" s="5"/>
      <c r="J524" s="15"/>
      <c r="L524" s="15"/>
      <c r="M524" s="3"/>
      <c r="N524" s="3"/>
      <c r="O524" s="3"/>
      <c r="P524" s="3"/>
    </row>
    <row r="525" spans="2:16" ht="12">
      <c r="B525" s="17"/>
      <c r="C525" s="15"/>
      <c r="D525" s="3"/>
      <c r="E525" s="3"/>
      <c r="F525" s="3"/>
      <c r="G525" s="3"/>
      <c r="H525" s="5"/>
      <c r="I525" s="5"/>
      <c r="J525" s="15"/>
      <c r="L525" s="15"/>
      <c r="M525" s="3"/>
      <c r="N525" s="3"/>
      <c r="O525" s="3"/>
      <c r="P525" s="3"/>
    </row>
    <row r="526" spans="2:16" ht="12">
      <c r="B526" s="17"/>
      <c r="C526" s="15"/>
      <c r="D526" s="3"/>
      <c r="E526" s="3"/>
      <c r="F526" s="3"/>
      <c r="G526" s="3"/>
      <c r="H526" s="5"/>
      <c r="I526" s="5"/>
      <c r="J526" s="15"/>
      <c r="L526" s="15"/>
      <c r="M526" s="3"/>
      <c r="N526" s="3"/>
      <c r="O526" s="3"/>
      <c r="P526" s="3"/>
    </row>
    <row r="527" spans="2:16" ht="12">
      <c r="B527" s="17"/>
      <c r="C527" s="15"/>
      <c r="D527" s="3"/>
      <c r="E527" s="3"/>
      <c r="F527" s="3"/>
      <c r="G527" s="3"/>
      <c r="H527" s="5"/>
      <c r="I527" s="5"/>
      <c r="J527" s="15"/>
      <c r="L527" s="15"/>
      <c r="M527" s="3"/>
      <c r="N527" s="3"/>
      <c r="O527" s="3"/>
      <c r="P527" s="3"/>
    </row>
    <row r="528" spans="2:16" ht="12">
      <c r="B528" s="17"/>
      <c r="C528" s="15"/>
      <c r="D528" s="3"/>
      <c r="E528" s="3"/>
      <c r="F528" s="3"/>
      <c r="G528" s="3"/>
      <c r="H528" s="5"/>
      <c r="I528" s="5"/>
      <c r="J528" s="15"/>
      <c r="L528" s="15"/>
      <c r="M528" s="3"/>
      <c r="N528" s="3"/>
      <c r="O528" s="3"/>
      <c r="P528" s="3"/>
    </row>
    <row r="529" spans="2:16" ht="12">
      <c r="B529" s="17"/>
      <c r="C529" s="15"/>
      <c r="D529" s="3"/>
      <c r="E529" s="3"/>
      <c r="F529" s="3"/>
      <c r="G529" s="3"/>
      <c r="H529" s="5"/>
      <c r="I529" s="5"/>
      <c r="J529" s="15"/>
      <c r="L529" s="15"/>
      <c r="M529" s="3"/>
      <c r="N529" s="3"/>
      <c r="O529" s="3"/>
      <c r="P529" s="3"/>
    </row>
    <row r="530" spans="2:16" ht="12">
      <c r="B530" s="17"/>
      <c r="C530" s="15"/>
      <c r="D530" s="3"/>
      <c r="E530" s="3"/>
      <c r="F530" s="3"/>
      <c r="G530" s="3"/>
      <c r="H530" s="5"/>
      <c r="I530" s="5"/>
      <c r="J530" s="15"/>
      <c r="L530" s="15"/>
      <c r="M530" s="3"/>
      <c r="N530" s="3"/>
      <c r="O530" s="3"/>
      <c r="P530" s="3"/>
    </row>
    <row r="531" spans="2:16" ht="12">
      <c r="B531" s="17"/>
      <c r="C531" s="15"/>
      <c r="D531" s="3"/>
      <c r="E531" s="3"/>
      <c r="F531" s="3"/>
      <c r="G531" s="3"/>
      <c r="H531" s="5"/>
      <c r="I531" s="5"/>
      <c r="J531" s="15"/>
      <c r="L531" s="15"/>
      <c r="M531" s="3"/>
      <c r="N531" s="3"/>
      <c r="O531" s="3"/>
      <c r="P531" s="3"/>
    </row>
    <row r="532" spans="2:16" ht="12">
      <c r="B532" s="17"/>
      <c r="C532" s="15"/>
      <c r="D532" s="3"/>
      <c r="E532" s="3"/>
      <c r="F532" s="3"/>
      <c r="G532" s="3"/>
      <c r="H532" s="5"/>
      <c r="I532" s="5"/>
      <c r="J532" s="15"/>
      <c r="L532" s="15"/>
      <c r="M532" s="3"/>
      <c r="N532" s="3"/>
      <c r="O532" s="3"/>
      <c r="P532" s="3"/>
    </row>
    <row r="533" spans="2:16" ht="12">
      <c r="B533" s="17"/>
      <c r="C533" s="15"/>
      <c r="D533" s="3"/>
      <c r="E533" s="3"/>
      <c r="F533" s="3"/>
      <c r="G533" s="3"/>
      <c r="H533" s="5"/>
      <c r="I533" s="5"/>
      <c r="J533" s="15"/>
      <c r="L533" s="15"/>
      <c r="M533" s="3"/>
      <c r="N533" s="3"/>
      <c r="O533" s="3"/>
      <c r="P533" s="3"/>
    </row>
    <row r="534" spans="2:16" ht="12">
      <c r="B534" s="17"/>
      <c r="C534" s="15"/>
      <c r="D534" s="3"/>
      <c r="E534" s="3"/>
      <c r="F534" s="3"/>
      <c r="G534" s="3"/>
      <c r="H534" s="5"/>
      <c r="I534" s="5"/>
      <c r="J534" s="15"/>
      <c r="L534" s="15"/>
      <c r="M534" s="3"/>
      <c r="N534" s="3"/>
      <c r="O534" s="3"/>
      <c r="P534" s="3"/>
    </row>
    <row r="535" spans="2:16" ht="12">
      <c r="B535" s="17"/>
      <c r="C535" s="15"/>
      <c r="D535" s="3"/>
      <c r="E535" s="3"/>
      <c r="F535" s="3"/>
      <c r="G535" s="3"/>
      <c r="H535" s="5"/>
      <c r="I535" s="5"/>
      <c r="J535" s="15"/>
      <c r="L535" s="15"/>
      <c r="M535" s="3"/>
      <c r="N535" s="3"/>
      <c r="O535" s="3"/>
      <c r="P535" s="3"/>
    </row>
    <row r="536" spans="2:16" ht="12">
      <c r="B536" s="17"/>
      <c r="C536" s="15"/>
      <c r="D536" s="3"/>
      <c r="E536" s="3"/>
      <c r="F536" s="3"/>
      <c r="G536" s="3"/>
      <c r="H536" s="5"/>
      <c r="I536" s="5"/>
      <c r="J536" s="15"/>
      <c r="L536" s="15"/>
      <c r="M536" s="3"/>
      <c r="N536" s="3"/>
      <c r="O536" s="3"/>
      <c r="P536" s="3"/>
    </row>
    <row r="537" spans="2:16" ht="12">
      <c r="B537" s="17"/>
      <c r="C537" s="15"/>
      <c r="D537" s="3"/>
      <c r="E537" s="3"/>
      <c r="F537" s="3"/>
      <c r="G537" s="3"/>
      <c r="H537" s="5"/>
      <c r="I537" s="5"/>
      <c r="J537" s="15"/>
      <c r="L537" s="15"/>
      <c r="M537" s="3"/>
      <c r="N537" s="3"/>
      <c r="O537" s="3"/>
      <c r="P537" s="3"/>
    </row>
    <row r="538" spans="2:16" ht="12">
      <c r="B538" s="17"/>
      <c r="C538" s="15"/>
      <c r="D538" s="3"/>
      <c r="E538" s="3"/>
      <c r="F538" s="3"/>
      <c r="G538" s="3"/>
      <c r="H538" s="5"/>
      <c r="I538" s="5"/>
      <c r="J538" s="15"/>
      <c r="L538" s="15"/>
      <c r="M538" s="3"/>
      <c r="N538" s="3"/>
      <c r="O538" s="3"/>
      <c r="P538" s="3"/>
    </row>
    <row r="539" spans="2:16" ht="12">
      <c r="B539" s="17"/>
      <c r="C539" s="15"/>
      <c r="D539" s="3"/>
      <c r="E539" s="3"/>
      <c r="F539" s="3"/>
      <c r="G539" s="3"/>
      <c r="H539" s="5"/>
      <c r="I539" s="5"/>
      <c r="J539" s="15"/>
      <c r="L539" s="15"/>
      <c r="M539" s="3"/>
      <c r="N539" s="3"/>
      <c r="O539" s="3"/>
      <c r="P539" s="3"/>
    </row>
    <row r="540" spans="2:16" ht="12">
      <c r="B540" s="17"/>
      <c r="C540" s="15"/>
      <c r="D540" s="3"/>
      <c r="E540" s="3"/>
      <c r="F540" s="3"/>
      <c r="G540" s="3"/>
      <c r="H540" s="5"/>
      <c r="I540" s="5"/>
      <c r="J540" s="15"/>
      <c r="L540" s="15"/>
      <c r="M540" s="3"/>
      <c r="N540" s="3"/>
      <c r="O540" s="3"/>
      <c r="P540" s="3"/>
    </row>
    <row r="541" spans="2:16" ht="12">
      <c r="B541" s="17"/>
      <c r="C541" s="15"/>
      <c r="D541" s="3"/>
      <c r="E541" s="3"/>
      <c r="F541" s="3"/>
      <c r="G541" s="3"/>
      <c r="H541" s="5"/>
      <c r="I541" s="5"/>
      <c r="J541" s="15"/>
      <c r="L541" s="15"/>
      <c r="M541" s="3"/>
      <c r="N541" s="3"/>
      <c r="O541" s="3"/>
      <c r="P541" s="3"/>
    </row>
    <row r="542" spans="2:16" ht="12">
      <c r="B542" s="17"/>
      <c r="C542" s="15"/>
      <c r="D542" s="3"/>
      <c r="E542" s="3"/>
      <c r="F542" s="3"/>
      <c r="G542" s="3"/>
      <c r="H542" s="5"/>
      <c r="I542" s="5"/>
      <c r="J542" s="15"/>
      <c r="L542" s="15"/>
      <c r="M542" s="3"/>
      <c r="N542" s="3"/>
      <c r="O542" s="3"/>
      <c r="P542" s="3"/>
    </row>
    <row r="543" spans="2:16" ht="12">
      <c r="B543" s="17"/>
      <c r="C543" s="15"/>
      <c r="D543" s="3"/>
      <c r="E543" s="3"/>
      <c r="F543" s="3"/>
      <c r="G543" s="3"/>
      <c r="H543" s="5"/>
      <c r="I543" s="5"/>
      <c r="J543" s="15"/>
      <c r="L543" s="15"/>
      <c r="M543" s="3"/>
      <c r="N543" s="3"/>
      <c r="O543" s="3"/>
      <c r="P543" s="3"/>
    </row>
    <row r="544" spans="2:16" ht="12">
      <c r="B544" s="17"/>
      <c r="C544" s="15"/>
      <c r="D544" s="3"/>
      <c r="E544" s="3"/>
      <c r="F544" s="3"/>
      <c r="G544" s="3"/>
      <c r="H544" s="5"/>
      <c r="I544" s="5"/>
      <c r="J544" s="15"/>
      <c r="L544" s="15"/>
      <c r="M544" s="3"/>
      <c r="N544" s="3"/>
      <c r="O544" s="3"/>
      <c r="P544" s="3"/>
    </row>
    <row r="545" spans="2:16" ht="12">
      <c r="B545" s="17"/>
      <c r="C545" s="15"/>
      <c r="D545" s="3"/>
      <c r="E545" s="3"/>
      <c r="F545" s="3"/>
      <c r="G545" s="3"/>
      <c r="H545" s="5"/>
      <c r="I545" s="5"/>
      <c r="J545" s="15"/>
      <c r="L545" s="15"/>
      <c r="M545" s="3"/>
      <c r="N545" s="3"/>
      <c r="O545" s="3"/>
      <c r="P545" s="3"/>
    </row>
    <row r="546" spans="2:16" ht="12">
      <c r="B546" s="17"/>
      <c r="C546" s="15"/>
      <c r="D546" s="3"/>
      <c r="E546" s="3"/>
      <c r="F546" s="3"/>
      <c r="G546" s="3"/>
      <c r="H546" s="5"/>
      <c r="I546" s="5"/>
      <c r="J546" s="15"/>
      <c r="L546" s="15"/>
      <c r="M546" s="3"/>
      <c r="N546" s="3"/>
      <c r="O546" s="3"/>
      <c r="P546" s="3"/>
    </row>
    <row r="547" spans="2:16" ht="12">
      <c r="B547" s="17"/>
      <c r="C547" s="15"/>
      <c r="D547" s="3"/>
      <c r="E547" s="3"/>
      <c r="F547" s="3"/>
      <c r="G547" s="3"/>
      <c r="H547" s="5"/>
      <c r="I547" s="5"/>
      <c r="J547" s="15"/>
      <c r="L547" s="15"/>
      <c r="M547" s="3"/>
      <c r="N547" s="3"/>
      <c r="O547" s="3"/>
      <c r="P547" s="3"/>
    </row>
    <row r="548" spans="2:16" ht="12">
      <c r="B548" s="17"/>
      <c r="C548" s="15"/>
      <c r="D548" s="3"/>
      <c r="E548" s="3"/>
      <c r="F548" s="3"/>
      <c r="G548" s="3"/>
      <c r="H548" s="5"/>
      <c r="I548" s="5"/>
      <c r="J548" s="15"/>
      <c r="L548" s="15"/>
      <c r="M548" s="3"/>
      <c r="N548" s="3"/>
      <c r="O548" s="3"/>
      <c r="P548" s="3"/>
    </row>
    <row r="549" spans="2:16" ht="12">
      <c r="B549" s="17"/>
      <c r="C549" s="15"/>
      <c r="D549" s="3"/>
      <c r="E549" s="3"/>
      <c r="F549" s="3"/>
      <c r="G549" s="3"/>
      <c r="H549" s="5"/>
      <c r="I549" s="5"/>
      <c r="J549" s="15"/>
      <c r="L549" s="15"/>
      <c r="M549" s="3"/>
      <c r="N549" s="3"/>
      <c r="O549" s="3"/>
      <c r="P549" s="3"/>
    </row>
    <row r="550" spans="2:16" ht="12">
      <c r="B550" s="17"/>
      <c r="C550" s="15"/>
      <c r="D550" s="3"/>
      <c r="E550" s="3"/>
      <c r="F550" s="3"/>
      <c r="G550" s="3"/>
      <c r="H550" s="5"/>
      <c r="I550" s="5"/>
      <c r="J550" s="15"/>
      <c r="L550" s="15"/>
      <c r="M550" s="3"/>
      <c r="N550" s="3"/>
      <c r="O550" s="3"/>
      <c r="P550" s="3"/>
    </row>
    <row r="551" spans="2:16" ht="12">
      <c r="B551" s="17"/>
      <c r="C551" s="15"/>
      <c r="D551" s="3"/>
      <c r="E551" s="3"/>
      <c r="F551" s="3"/>
      <c r="G551" s="3"/>
      <c r="H551" s="5"/>
      <c r="I551" s="5"/>
      <c r="J551" s="15"/>
      <c r="L551" s="15"/>
      <c r="M551" s="3"/>
      <c r="N551" s="3"/>
      <c r="O551" s="3"/>
      <c r="P551" s="3"/>
    </row>
    <row r="552" spans="2:16" ht="12">
      <c r="B552" s="17"/>
      <c r="C552" s="15"/>
      <c r="D552" s="3"/>
      <c r="E552" s="3"/>
      <c r="F552" s="3"/>
      <c r="G552" s="3"/>
      <c r="H552" s="5"/>
      <c r="I552" s="5"/>
      <c r="J552" s="15"/>
      <c r="L552" s="15"/>
      <c r="M552" s="3"/>
      <c r="N552" s="3"/>
      <c r="O552" s="3"/>
      <c r="P552" s="3"/>
    </row>
    <row r="553" spans="2:16" ht="12">
      <c r="B553" s="17"/>
      <c r="C553" s="15"/>
      <c r="D553" s="3"/>
      <c r="E553" s="3"/>
      <c r="F553" s="3"/>
      <c r="G553" s="3"/>
      <c r="H553" s="5"/>
      <c r="I553" s="5"/>
      <c r="J553" s="15"/>
      <c r="L553" s="15"/>
      <c r="M553" s="3"/>
      <c r="N553" s="3"/>
      <c r="O553" s="3"/>
      <c r="P553" s="3"/>
    </row>
    <row r="554" spans="2:16" ht="12">
      <c r="B554" s="17"/>
      <c r="C554" s="15"/>
      <c r="D554" s="3"/>
      <c r="E554" s="3"/>
      <c r="F554" s="3"/>
      <c r="G554" s="3"/>
      <c r="H554" s="5"/>
      <c r="I554" s="5"/>
      <c r="J554" s="15"/>
      <c r="L554" s="15"/>
      <c r="M554" s="3"/>
      <c r="N554" s="3"/>
      <c r="O554" s="3"/>
      <c r="P554" s="3"/>
    </row>
    <row r="555" spans="2:16" ht="12">
      <c r="B555" s="17"/>
      <c r="C555" s="15"/>
      <c r="D555" s="3"/>
      <c r="E555" s="3"/>
      <c r="F555" s="3"/>
      <c r="G555" s="3"/>
      <c r="H555" s="5"/>
      <c r="I555" s="5"/>
      <c r="J555" s="15"/>
      <c r="L555" s="15"/>
      <c r="M555" s="3"/>
      <c r="N555" s="3"/>
      <c r="O555" s="3"/>
      <c r="P555" s="3"/>
    </row>
    <row r="556" spans="2:16" ht="12">
      <c r="B556" s="17"/>
      <c r="C556" s="15"/>
      <c r="D556" s="3"/>
      <c r="E556" s="3"/>
      <c r="F556" s="3"/>
      <c r="G556" s="3"/>
      <c r="H556" s="5"/>
      <c r="I556" s="5"/>
      <c r="J556" s="15"/>
      <c r="L556" s="15"/>
      <c r="M556" s="3"/>
      <c r="N556" s="3"/>
      <c r="O556" s="3"/>
      <c r="P556" s="3"/>
    </row>
    <row r="557" spans="2:16" ht="12">
      <c r="B557" s="17"/>
      <c r="C557" s="15"/>
      <c r="D557" s="3"/>
      <c r="E557" s="3"/>
      <c r="F557" s="3"/>
      <c r="G557" s="3"/>
      <c r="H557" s="5"/>
      <c r="I557" s="5"/>
      <c r="J557" s="15"/>
      <c r="L557" s="15"/>
      <c r="M557" s="3"/>
      <c r="N557" s="3"/>
      <c r="O557" s="3"/>
      <c r="P557" s="3"/>
    </row>
    <row r="558" spans="2:16" ht="12">
      <c r="B558" s="17"/>
      <c r="C558" s="15"/>
      <c r="D558" s="3"/>
      <c r="E558" s="3"/>
      <c r="F558" s="3"/>
      <c r="G558" s="3"/>
      <c r="H558" s="5"/>
      <c r="I558" s="5"/>
      <c r="J558" s="15"/>
      <c r="L558" s="15"/>
      <c r="M558" s="3"/>
      <c r="N558" s="3"/>
      <c r="O558" s="3"/>
      <c r="P558" s="3"/>
    </row>
    <row r="559" spans="2:16" ht="12">
      <c r="B559" s="17"/>
      <c r="C559" s="15"/>
      <c r="D559" s="3"/>
      <c r="E559" s="3"/>
      <c r="F559" s="3"/>
      <c r="G559" s="3"/>
      <c r="H559" s="5"/>
      <c r="I559" s="5"/>
      <c r="J559" s="15"/>
      <c r="L559" s="15"/>
      <c r="M559" s="3"/>
      <c r="N559" s="3"/>
      <c r="O559" s="3"/>
      <c r="P559" s="3"/>
    </row>
    <row r="560" spans="2:16" ht="12">
      <c r="B560" s="17"/>
      <c r="C560" s="15"/>
      <c r="D560" s="3"/>
      <c r="E560" s="3"/>
      <c r="F560" s="3"/>
      <c r="G560" s="3"/>
      <c r="H560" s="5"/>
      <c r="I560" s="5"/>
      <c r="J560" s="15"/>
      <c r="L560" s="15"/>
      <c r="M560" s="3"/>
      <c r="N560" s="3"/>
      <c r="O560" s="3"/>
      <c r="P560" s="3"/>
    </row>
    <row r="561" spans="2:16" ht="12">
      <c r="B561" s="17"/>
      <c r="C561" s="15"/>
      <c r="D561" s="3"/>
      <c r="E561" s="3"/>
      <c r="F561" s="3"/>
      <c r="G561" s="3"/>
      <c r="H561" s="5"/>
      <c r="I561" s="5"/>
      <c r="J561" s="15"/>
      <c r="L561" s="15"/>
      <c r="M561" s="3"/>
      <c r="N561" s="3"/>
      <c r="O561" s="3"/>
      <c r="P561" s="3"/>
    </row>
    <row r="562" spans="2:16" ht="12">
      <c r="B562" s="17"/>
      <c r="C562" s="15"/>
      <c r="D562" s="3"/>
      <c r="E562" s="3"/>
      <c r="F562" s="3"/>
      <c r="G562" s="3"/>
      <c r="H562" s="5"/>
      <c r="I562" s="5"/>
      <c r="J562" s="15"/>
      <c r="L562" s="15"/>
      <c r="M562" s="3"/>
      <c r="N562" s="3"/>
      <c r="O562" s="3"/>
      <c r="P562" s="3"/>
    </row>
    <row r="563" spans="3:16" ht="12">
      <c r="C563" s="15"/>
      <c r="D563" s="3"/>
      <c r="E563" s="3"/>
      <c r="F563" s="3"/>
      <c r="G563" s="3"/>
      <c r="H563" s="5"/>
      <c r="I563" s="5"/>
      <c r="J563" s="15"/>
      <c r="L563" s="15"/>
      <c r="M563" s="3"/>
      <c r="N563" s="3"/>
      <c r="O563" s="3"/>
      <c r="P563" s="3"/>
    </row>
    <row r="564" spans="3:16" ht="12">
      <c r="C564" s="15"/>
      <c r="D564" s="3"/>
      <c r="E564" s="3"/>
      <c r="F564" s="3"/>
      <c r="G564" s="3"/>
      <c r="H564" s="5"/>
      <c r="I564" s="5"/>
      <c r="J564" s="15"/>
      <c r="L564" s="15"/>
      <c r="M564" s="3"/>
      <c r="N564" s="3"/>
      <c r="O564" s="3"/>
      <c r="P564" s="3"/>
    </row>
    <row r="565" spans="3:16" ht="12">
      <c r="C565" s="15"/>
      <c r="D565" s="3"/>
      <c r="E565" s="3"/>
      <c r="F565" s="3"/>
      <c r="G565" s="3"/>
      <c r="H565" s="5"/>
      <c r="I565" s="5"/>
      <c r="J565" s="15"/>
      <c r="L565" s="15"/>
      <c r="M565" s="3"/>
      <c r="N565" s="3"/>
      <c r="O565" s="3"/>
      <c r="P565" s="3"/>
    </row>
    <row r="566" spans="3:16" ht="12">
      <c r="C566" s="15"/>
      <c r="D566" s="3"/>
      <c r="E566" s="3"/>
      <c r="F566" s="3"/>
      <c r="G566" s="3"/>
      <c r="H566" s="5"/>
      <c r="I566" s="5"/>
      <c r="J566" s="15"/>
      <c r="L566" s="15"/>
      <c r="M566" s="3"/>
      <c r="N566" s="3"/>
      <c r="O566" s="3"/>
      <c r="P566" s="3"/>
    </row>
    <row r="567" spans="3:16" ht="12">
      <c r="C567" s="15"/>
      <c r="D567" s="3"/>
      <c r="E567" s="3"/>
      <c r="F567" s="3"/>
      <c r="G567" s="3"/>
      <c r="H567" s="5"/>
      <c r="I567" s="5"/>
      <c r="J567" s="15"/>
      <c r="L567" s="15"/>
      <c r="M567" s="3"/>
      <c r="N567" s="3"/>
      <c r="O567" s="3"/>
      <c r="P567" s="3"/>
    </row>
    <row r="568" spans="4:7" ht="12">
      <c r="D568" s="3"/>
      <c r="E568" s="3"/>
      <c r="F568" s="3"/>
      <c r="G568" s="3"/>
    </row>
    <row r="569" spans="4:7" ht="12">
      <c r="D569" s="3"/>
      <c r="E569" s="3"/>
      <c r="F569" s="3"/>
      <c r="G569" s="3"/>
    </row>
    <row r="570" spans="4:7" ht="12">
      <c r="D570" s="3"/>
      <c r="E570" s="3"/>
      <c r="F570" s="3"/>
      <c r="G570" s="3"/>
    </row>
    <row r="571" spans="4:7" ht="12">
      <c r="D571" s="3"/>
      <c r="E571" s="3"/>
      <c r="F571" s="3"/>
      <c r="G571" s="3"/>
    </row>
    <row r="572" spans="4:7" ht="12">
      <c r="D572" s="3"/>
      <c r="E572" s="3"/>
      <c r="F572" s="3"/>
      <c r="G572" s="3"/>
    </row>
    <row r="573" spans="4:7" ht="12">
      <c r="D573" s="3"/>
      <c r="E573" s="3"/>
      <c r="F573" s="3"/>
      <c r="G573" s="3"/>
    </row>
    <row r="574" spans="4:7" ht="12">
      <c r="D574" s="3"/>
      <c r="E574" s="3"/>
      <c r="F574" s="3"/>
      <c r="G574" s="3"/>
    </row>
    <row r="575" spans="4:7" ht="12">
      <c r="D575" s="3"/>
      <c r="E575" s="3"/>
      <c r="F575" s="3"/>
      <c r="G575" s="3"/>
    </row>
    <row r="576" spans="4:7" ht="12">
      <c r="D576" s="3"/>
      <c r="E576" s="3"/>
      <c r="F576" s="3"/>
      <c r="G576" s="3"/>
    </row>
    <row r="577" spans="4:7" ht="12">
      <c r="D577" s="3"/>
      <c r="E577" s="3"/>
      <c r="F577" s="3"/>
      <c r="G577" s="3"/>
    </row>
    <row r="578" spans="4:7" ht="12">
      <c r="D578" s="3"/>
      <c r="E578" s="3"/>
      <c r="F578" s="3"/>
      <c r="G578" s="3"/>
    </row>
    <row r="579" spans="4:7" ht="12">
      <c r="D579" s="3"/>
      <c r="E579" s="3"/>
      <c r="F579" s="3"/>
      <c r="G579" s="3"/>
    </row>
    <row r="580" spans="4:7" ht="12">
      <c r="D580" s="3"/>
      <c r="E580" s="3"/>
      <c r="F580" s="3"/>
      <c r="G580" s="3"/>
    </row>
    <row r="581" spans="4:7" ht="12">
      <c r="D581" s="3"/>
      <c r="E581" s="3"/>
      <c r="F581" s="3"/>
      <c r="G581" s="3"/>
    </row>
    <row r="582" spans="4:7" ht="12">
      <c r="D582" s="3"/>
      <c r="E582" s="3"/>
      <c r="F582" s="3"/>
      <c r="G582" s="3"/>
    </row>
    <row r="583" spans="4:7" ht="12">
      <c r="D583" s="3"/>
      <c r="E583" s="3"/>
      <c r="F583" s="3"/>
      <c r="G583" s="3"/>
    </row>
    <row r="584" spans="4:7" ht="12">
      <c r="D584" s="3"/>
      <c r="E584" s="3"/>
      <c r="F584" s="3"/>
      <c r="G584" s="3"/>
    </row>
    <row r="585" spans="4:7" ht="12">
      <c r="D585" s="3"/>
      <c r="E585" s="3"/>
      <c r="F585" s="3"/>
      <c r="G585" s="3"/>
    </row>
    <row r="586" spans="4:7" ht="12">
      <c r="D586" s="3"/>
      <c r="E586" s="3"/>
      <c r="F586" s="3"/>
      <c r="G586" s="3"/>
    </row>
    <row r="587" spans="4:7" ht="12">
      <c r="D587" s="3"/>
      <c r="E587" s="3"/>
      <c r="F587" s="3"/>
      <c r="G587" s="3"/>
    </row>
    <row r="588" spans="4:7" ht="12">
      <c r="D588" s="3"/>
      <c r="E588" s="3"/>
      <c r="F588" s="3"/>
      <c r="G588" s="3"/>
    </row>
    <row r="589" spans="4:7" ht="12">
      <c r="D589" s="3"/>
      <c r="E589" s="3"/>
      <c r="F589" s="3"/>
      <c r="G589" s="3"/>
    </row>
    <row r="590" spans="4:7" ht="12">
      <c r="D590" s="3"/>
      <c r="E590" s="3"/>
      <c r="F590" s="3"/>
      <c r="G590" s="3"/>
    </row>
    <row r="591" spans="4:7" ht="12">
      <c r="D591" s="3"/>
      <c r="E591" s="3"/>
      <c r="F591" s="3"/>
      <c r="G591" s="3"/>
    </row>
    <row r="592" spans="4:7" ht="12">
      <c r="D592" s="3"/>
      <c r="E592" s="3"/>
      <c r="F592" s="3"/>
      <c r="G592" s="3"/>
    </row>
    <row r="593" spans="4:7" ht="12">
      <c r="D593" s="3"/>
      <c r="E593" s="3"/>
      <c r="F593" s="3"/>
      <c r="G593" s="3"/>
    </row>
    <row r="594" spans="4:7" ht="12">
      <c r="D594" s="3"/>
      <c r="E594" s="3"/>
      <c r="F594" s="3"/>
      <c r="G594" s="3"/>
    </row>
    <row r="595" spans="4:7" ht="12">
      <c r="D595" s="3"/>
      <c r="E595" s="3"/>
      <c r="F595" s="3"/>
      <c r="G595" s="3"/>
    </row>
    <row r="596" spans="4:7" ht="12">
      <c r="D596" s="3"/>
      <c r="E596" s="3"/>
      <c r="F596" s="3"/>
      <c r="G596" s="3"/>
    </row>
    <row r="597" spans="4:7" ht="12">
      <c r="D597" s="3"/>
      <c r="E597" s="3"/>
      <c r="F597" s="3"/>
      <c r="G597" s="3"/>
    </row>
    <row r="598" spans="4:7" ht="12">
      <c r="D598" s="3"/>
      <c r="E598" s="3"/>
      <c r="F598" s="3"/>
      <c r="G598" s="3"/>
    </row>
    <row r="599" spans="4:7" ht="12">
      <c r="D599" s="3"/>
      <c r="E599" s="3"/>
      <c r="F599" s="3"/>
      <c r="G599" s="3"/>
    </row>
    <row r="600" spans="4:7" ht="12">
      <c r="D600" s="3"/>
      <c r="E600" s="3"/>
      <c r="F600" s="3"/>
      <c r="G600" s="3"/>
    </row>
    <row r="601" spans="4:7" ht="12">
      <c r="D601" s="3"/>
      <c r="E601" s="3"/>
      <c r="F601" s="3"/>
      <c r="G601" s="3"/>
    </row>
    <row r="602" spans="4:7" ht="12">
      <c r="D602" s="3"/>
      <c r="E602" s="3"/>
      <c r="F602" s="3"/>
      <c r="G602" s="3"/>
    </row>
    <row r="603" spans="4:7" ht="12">
      <c r="D603" s="3"/>
      <c r="E603" s="3"/>
      <c r="F603" s="3"/>
      <c r="G603" s="3"/>
    </row>
    <row r="604" spans="4:7" ht="12">
      <c r="D604" s="3"/>
      <c r="E604" s="3"/>
      <c r="F604" s="3"/>
      <c r="G604" s="3"/>
    </row>
    <row r="605" spans="4:7" ht="12">
      <c r="D605" s="3"/>
      <c r="E605" s="3"/>
      <c r="F605" s="3"/>
      <c r="G605" s="3"/>
    </row>
    <row r="606" spans="4:7" ht="12">
      <c r="D606" s="3"/>
      <c r="E606" s="3"/>
      <c r="F606" s="3"/>
      <c r="G606" s="3"/>
    </row>
    <row r="607" spans="4:7" ht="12">
      <c r="D607" s="3"/>
      <c r="E607" s="3"/>
      <c r="F607" s="3"/>
      <c r="G607" s="3"/>
    </row>
    <row r="608" spans="4:7" ht="12">
      <c r="D608" s="3"/>
      <c r="E608" s="3"/>
      <c r="F608" s="3"/>
      <c r="G608" s="3"/>
    </row>
    <row r="609" spans="4:7" ht="12">
      <c r="D609" s="3"/>
      <c r="E609" s="3"/>
      <c r="F609" s="3"/>
      <c r="G609" s="3"/>
    </row>
    <row r="610" spans="4:7" ht="12">
      <c r="D610" s="3"/>
      <c r="E610" s="3"/>
      <c r="F610" s="3"/>
      <c r="G610" s="3"/>
    </row>
    <row r="611" spans="4:7" ht="12">
      <c r="D611" s="3"/>
      <c r="E611" s="3"/>
      <c r="F611" s="3"/>
      <c r="G611" s="3"/>
    </row>
    <row r="612" spans="4:7" ht="12">
      <c r="D612" s="3"/>
      <c r="E612" s="3"/>
      <c r="F612" s="3"/>
      <c r="G612" s="3"/>
    </row>
    <row r="613" spans="4:7" ht="12">
      <c r="D613" s="3"/>
      <c r="E613" s="3"/>
      <c r="F613" s="3"/>
      <c r="G613" s="3"/>
    </row>
    <row r="614" spans="4:7" ht="12">
      <c r="D614" s="3"/>
      <c r="E614" s="3"/>
      <c r="F614" s="3"/>
      <c r="G614" s="3"/>
    </row>
    <row r="615" spans="4:7" ht="12">
      <c r="D615" s="3"/>
      <c r="E615" s="3"/>
      <c r="F615" s="3"/>
      <c r="G615" s="3"/>
    </row>
    <row r="616" spans="4:7" ht="12">
      <c r="D616" s="3"/>
      <c r="E616" s="3"/>
      <c r="F616" s="3"/>
      <c r="G616" s="3"/>
    </row>
    <row r="617" spans="4:7" ht="12">
      <c r="D617" s="3"/>
      <c r="E617" s="3"/>
      <c r="F617" s="3"/>
      <c r="G617" s="3"/>
    </row>
    <row r="618" spans="4:7" ht="12">
      <c r="D618" s="3"/>
      <c r="E618" s="3"/>
      <c r="F618" s="3"/>
      <c r="G618" s="3"/>
    </row>
    <row r="619" spans="4:7" ht="12">
      <c r="D619" s="3"/>
      <c r="E619" s="3"/>
      <c r="F619" s="3"/>
      <c r="G619" s="3"/>
    </row>
    <row r="620" spans="4:7" ht="12">
      <c r="D620" s="3"/>
      <c r="E620" s="3"/>
      <c r="F620" s="3"/>
      <c r="G620" s="3"/>
    </row>
    <row r="621" spans="4:7" ht="12">
      <c r="D621" s="3"/>
      <c r="E621" s="3"/>
      <c r="F621" s="3"/>
      <c r="G621" s="3"/>
    </row>
    <row r="622" spans="4:7" ht="12">
      <c r="D622" s="3"/>
      <c r="E622" s="3"/>
      <c r="F622" s="3"/>
      <c r="G622" s="3"/>
    </row>
    <row r="623" spans="4:7" ht="12">
      <c r="D623" s="3"/>
      <c r="E623" s="3"/>
      <c r="F623" s="3"/>
      <c r="G623" s="3"/>
    </row>
    <row r="624" spans="4:7" ht="12">
      <c r="D624" s="3"/>
      <c r="E624" s="3"/>
      <c r="F624" s="3"/>
      <c r="G624" s="3"/>
    </row>
    <row r="625" spans="4:7" ht="12">
      <c r="D625" s="3"/>
      <c r="E625" s="3"/>
      <c r="F625" s="3"/>
      <c r="G625" s="3"/>
    </row>
    <row r="626" spans="4:7" ht="12">
      <c r="D626" s="3"/>
      <c r="E626" s="3"/>
      <c r="F626" s="3"/>
      <c r="G626" s="3"/>
    </row>
    <row r="627" spans="4:7" ht="12">
      <c r="D627" s="3"/>
      <c r="E627" s="3"/>
      <c r="F627" s="3"/>
      <c r="G627" s="3"/>
    </row>
    <row r="628" spans="4:7" ht="12">
      <c r="D628" s="3"/>
      <c r="E628" s="3"/>
      <c r="F628" s="3"/>
      <c r="G628" s="3"/>
    </row>
    <row r="629" spans="4:7" ht="12">
      <c r="D629" s="3"/>
      <c r="E629" s="3"/>
      <c r="F629" s="3"/>
      <c r="G629" s="3"/>
    </row>
    <row r="630" spans="4:7" ht="12">
      <c r="D630" s="3"/>
      <c r="E630" s="3"/>
      <c r="F630" s="3"/>
      <c r="G630" s="3"/>
    </row>
    <row r="631" spans="4:7" ht="12">
      <c r="D631" s="3"/>
      <c r="E631" s="3"/>
      <c r="F631" s="3"/>
      <c r="G631" s="3"/>
    </row>
    <row r="632" spans="4:7" ht="12">
      <c r="D632" s="3"/>
      <c r="E632" s="3"/>
      <c r="F632" s="3"/>
      <c r="G632" s="3"/>
    </row>
    <row r="633" spans="4:7" ht="12">
      <c r="D633" s="3"/>
      <c r="E633" s="3"/>
      <c r="F633" s="3"/>
      <c r="G633" s="3"/>
    </row>
    <row r="634" spans="4:7" ht="12">
      <c r="D634" s="3"/>
      <c r="E634" s="3"/>
      <c r="F634" s="3"/>
      <c r="G634" s="3"/>
    </row>
    <row r="635" spans="4:7" ht="12">
      <c r="D635" s="3"/>
      <c r="E635" s="3"/>
      <c r="F635" s="3"/>
      <c r="G635" s="3"/>
    </row>
    <row r="636" spans="4:7" ht="12">
      <c r="D636" s="3"/>
      <c r="E636" s="3"/>
      <c r="F636" s="3"/>
      <c r="G636" s="3"/>
    </row>
    <row r="637" spans="4:7" ht="12">
      <c r="D637" s="3"/>
      <c r="E637" s="3"/>
      <c r="F637" s="3"/>
      <c r="G637" s="3"/>
    </row>
    <row r="638" spans="4:7" ht="12">
      <c r="D638" s="3"/>
      <c r="E638" s="3"/>
      <c r="F638" s="3"/>
      <c r="G638" s="3"/>
    </row>
    <row r="639" spans="4:7" ht="12">
      <c r="D639" s="3"/>
      <c r="E639" s="3"/>
      <c r="F639" s="3"/>
      <c r="G639" s="3"/>
    </row>
    <row r="640" spans="4:7" ht="12">
      <c r="D640" s="3"/>
      <c r="E640" s="3"/>
      <c r="F640" s="3"/>
      <c r="G640" s="3"/>
    </row>
    <row r="641" spans="4:7" ht="12">
      <c r="D641" s="3"/>
      <c r="E641" s="3"/>
      <c r="F641" s="3"/>
      <c r="G641" s="3"/>
    </row>
    <row r="642" spans="4:7" ht="12">
      <c r="D642" s="3"/>
      <c r="E642" s="3"/>
      <c r="F642" s="3"/>
      <c r="G642" s="3"/>
    </row>
    <row r="643" spans="4:7" ht="12">
      <c r="D643" s="3"/>
      <c r="E643" s="3"/>
      <c r="F643" s="3"/>
      <c r="G643" s="3"/>
    </row>
    <row r="644" spans="4:7" ht="12">
      <c r="D644" s="3"/>
      <c r="E644" s="3"/>
      <c r="F644" s="3"/>
      <c r="G644" s="3"/>
    </row>
    <row r="645" spans="4:7" ht="12">
      <c r="D645" s="3"/>
      <c r="E645" s="3"/>
      <c r="F645" s="3"/>
      <c r="G645" s="3"/>
    </row>
    <row r="646" spans="4:7" ht="12">
      <c r="D646" s="3"/>
      <c r="E646" s="3"/>
      <c r="F646" s="3"/>
      <c r="G646" s="3"/>
    </row>
    <row r="647" spans="4:7" ht="12">
      <c r="D647" s="3"/>
      <c r="E647" s="3"/>
      <c r="F647" s="3"/>
      <c r="G647" s="3"/>
    </row>
    <row r="648" spans="4:7" ht="12">
      <c r="D648" s="3"/>
      <c r="E648" s="3"/>
      <c r="F648" s="3"/>
      <c r="G648" s="3"/>
    </row>
    <row r="649" spans="4:7" ht="12">
      <c r="D649" s="3"/>
      <c r="E649" s="3"/>
      <c r="F649" s="3"/>
      <c r="G649" s="3"/>
    </row>
    <row r="650" spans="4:7" ht="12">
      <c r="D650" s="3"/>
      <c r="E650" s="3"/>
      <c r="F650" s="3"/>
      <c r="G650" s="3"/>
    </row>
    <row r="651" spans="4:7" ht="12">
      <c r="D651" s="3"/>
      <c r="E651" s="3"/>
      <c r="F651" s="3"/>
      <c r="G651" s="3"/>
    </row>
    <row r="652" spans="4:7" ht="12">
      <c r="D652" s="3"/>
      <c r="E652" s="3"/>
      <c r="F652" s="3"/>
      <c r="G652" s="3"/>
    </row>
    <row r="653" spans="4:7" ht="12">
      <c r="D653" s="3"/>
      <c r="E653" s="3"/>
      <c r="F653" s="3"/>
      <c r="G653" s="3"/>
    </row>
    <row r="654" spans="4:7" ht="12">
      <c r="D654" s="3"/>
      <c r="E654" s="3"/>
      <c r="F654" s="3"/>
      <c r="G654" s="3"/>
    </row>
    <row r="655" spans="4:7" ht="12">
      <c r="D655" s="3"/>
      <c r="E655" s="3"/>
      <c r="F655" s="3"/>
      <c r="G655" s="3"/>
    </row>
    <row r="656" spans="4:7" ht="12">
      <c r="D656" s="3"/>
      <c r="E656" s="3"/>
      <c r="F656" s="3"/>
      <c r="G656" s="3"/>
    </row>
    <row r="657" spans="4:7" ht="12">
      <c r="D657" s="3"/>
      <c r="E657" s="3"/>
      <c r="F657" s="3"/>
      <c r="G657" s="3"/>
    </row>
    <row r="658" spans="4:7" ht="12">
      <c r="D658" s="3"/>
      <c r="E658" s="3"/>
      <c r="F658" s="3"/>
      <c r="G658" s="3"/>
    </row>
    <row r="659" spans="4:7" ht="12">
      <c r="D659" s="3"/>
      <c r="E659" s="3"/>
      <c r="F659" s="3"/>
      <c r="G659" s="3"/>
    </row>
    <row r="660" spans="4:7" ht="12">
      <c r="D660" s="3"/>
      <c r="E660" s="3"/>
      <c r="F660" s="3"/>
      <c r="G660" s="3"/>
    </row>
    <row r="661" spans="4:7" ht="12">
      <c r="D661" s="3"/>
      <c r="E661" s="3"/>
      <c r="F661" s="3"/>
      <c r="G661" s="3"/>
    </row>
    <row r="662" spans="4:7" ht="12">
      <c r="D662" s="3"/>
      <c r="E662" s="3"/>
      <c r="F662" s="3"/>
      <c r="G662" s="3"/>
    </row>
    <row r="663" spans="4:7" ht="12">
      <c r="D663" s="3"/>
      <c r="E663" s="3"/>
      <c r="F663" s="3"/>
      <c r="G663" s="3"/>
    </row>
    <row r="664" spans="4:7" ht="12">
      <c r="D664" s="3"/>
      <c r="E664" s="3"/>
      <c r="F664" s="3"/>
      <c r="G664" s="3"/>
    </row>
    <row r="665" spans="4:7" ht="12">
      <c r="D665" s="3"/>
      <c r="E665" s="3"/>
      <c r="F665" s="3"/>
      <c r="G665" s="3"/>
    </row>
    <row r="666" spans="4:7" ht="12">
      <c r="D666" s="3"/>
      <c r="E666" s="3"/>
      <c r="F666" s="3"/>
      <c r="G666" s="3"/>
    </row>
    <row r="667" spans="4:7" ht="12">
      <c r="D667" s="3"/>
      <c r="E667" s="3"/>
      <c r="F667" s="3"/>
      <c r="G667" s="3"/>
    </row>
    <row r="668" spans="4:7" ht="12">
      <c r="D668" s="3"/>
      <c r="E668" s="3"/>
      <c r="F668" s="3"/>
      <c r="G668" s="3"/>
    </row>
    <row r="669" spans="4:7" ht="12">
      <c r="D669" s="3"/>
      <c r="E669" s="3"/>
      <c r="F669" s="3"/>
      <c r="G669" s="3"/>
    </row>
    <row r="670" spans="4:7" ht="12">
      <c r="D670" s="3"/>
      <c r="E670" s="3"/>
      <c r="F670" s="3"/>
      <c r="G670" s="3"/>
    </row>
    <row r="671" spans="4:7" ht="12">
      <c r="D671" s="3"/>
      <c r="E671" s="3"/>
      <c r="F671" s="3"/>
      <c r="G671" s="3"/>
    </row>
    <row r="672" spans="4:7" ht="12">
      <c r="D672" s="3"/>
      <c r="E672" s="3"/>
      <c r="F672" s="3"/>
      <c r="G672" s="3"/>
    </row>
    <row r="673" spans="4:7" ht="12">
      <c r="D673" s="3"/>
      <c r="E673" s="3"/>
      <c r="F673" s="3"/>
      <c r="G673" s="3"/>
    </row>
    <row r="674" spans="4:7" ht="12">
      <c r="D674" s="3"/>
      <c r="E674" s="3"/>
      <c r="F674" s="3"/>
      <c r="G674" s="3"/>
    </row>
    <row r="675" spans="4:7" ht="12">
      <c r="D675" s="3"/>
      <c r="E675" s="3"/>
      <c r="F675" s="3"/>
      <c r="G675" s="3"/>
    </row>
    <row r="676" spans="4:7" ht="12">
      <c r="D676" s="3"/>
      <c r="E676" s="3"/>
      <c r="F676" s="3"/>
      <c r="G676" s="3"/>
    </row>
    <row r="677" spans="4:7" ht="12">
      <c r="D677" s="3"/>
      <c r="E677" s="3"/>
      <c r="F677" s="3"/>
      <c r="G677" s="3"/>
    </row>
    <row r="678" spans="4:7" ht="12">
      <c r="D678" s="3"/>
      <c r="E678" s="3"/>
      <c r="F678" s="3"/>
      <c r="G678" s="3"/>
    </row>
    <row r="679" spans="4:7" ht="12">
      <c r="D679" s="3"/>
      <c r="E679" s="3"/>
      <c r="F679" s="3"/>
      <c r="G679" s="3"/>
    </row>
    <row r="680" spans="4:7" ht="12">
      <c r="D680" s="3"/>
      <c r="E680" s="3"/>
      <c r="F680" s="3"/>
      <c r="G680" s="3"/>
    </row>
    <row r="681" spans="4:7" ht="12">
      <c r="D681" s="3"/>
      <c r="E681" s="3"/>
      <c r="F681" s="3"/>
      <c r="G681" s="3"/>
    </row>
    <row r="682" spans="4:7" ht="12">
      <c r="D682" s="3"/>
      <c r="E682" s="3"/>
      <c r="F682" s="3"/>
      <c r="G682" s="3"/>
    </row>
    <row r="683" spans="4:7" ht="12">
      <c r="D683" s="3"/>
      <c r="E683" s="3"/>
      <c r="F683" s="3"/>
      <c r="G683" s="3"/>
    </row>
    <row r="684" spans="4:7" ht="12">
      <c r="D684" s="3"/>
      <c r="E684" s="3"/>
      <c r="F684" s="3"/>
      <c r="G684" s="3"/>
    </row>
    <row r="685" spans="4:7" ht="12">
      <c r="D685" s="3"/>
      <c r="E685" s="3"/>
      <c r="F685" s="3"/>
      <c r="G685" s="3"/>
    </row>
    <row r="686" spans="4:7" ht="12">
      <c r="D686" s="3"/>
      <c r="E686" s="3"/>
      <c r="F686" s="3"/>
      <c r="G686" s="3"/>
    </row>
    <row r="687" spans="4:7" ht="12">
      <c r="D687" s="3"/>
      <c r="E687" s="3"/>
      <c r="F687" s="3"/>
      <c r="G687" s="3"/>
    </row>
    <row r="688" spans="4:7" ht="12">
      <c r="D688" s="3"/>
      <c r="E688" s="3"/>
      <c r="F688" s="3"/>
      <c r="G688" s="3"/>
    </row>
    <row r="689" spans="4:7" ht="12">
      <c r="D689" s="3"/>
      <c r="E689" s="3"/>
      <c r="F689" s="3"/>
      <c r="G689" s="3"/>
    </row>
    <row r="690" spans="4:7" ht="12">
      <c r="D690" s="3"/>
      <c r="E690" s="3"/>
      <c r="F690" s="3"/>
      <c r="G690" s="3"/>
    </row>
    <row r="691" spans="4:7" ht="12">
      <c r="D691" s="3"/>
      <c r="E691" s="3"/>
      <c r="F691" s="3"/>
      <c r="G691" s="3"/>
    </row>
    <row r="692" spans="4:7" ht="12">
      <c r="D692" s="3"/>
      <c r="E692" s="3"/>
      <c r="F692" s="3"/>
      <c r="G692" s="3"/>
    </row>
    <row r="693" spans="4:7" ht="12">
      <c r="D693" s="3"/>
      <c r="E693" s="3"/>
      <c r="F693" s="3"/>
      <c r="G693" s="3"/>
    </row>
    <row r="694" spans="4:7" ht="12">
      <c r="D694" s="3"/>
      <c r="E694" s="3"/>
      <c r="F694" s="3"/>
      <c r="G694" s="3"/>
    </row>
    <row r="695" spans="4:7" ht="12">
      <c r="D695" s="3"/>
      <c r="E695" s="3"/>
      <c r="F695" s="3"/>
      <c r="G695" s="3"/>
    </row>
    <row r="696" spans="4:7" ht="12">
      <c r="D696" s="3"/>
      <c r="E696" s="3"/>
      <c r="F696" s="3"/>
      <c r="G696" s="3"/>
    </row>
    <row r="697" spans="4:7" ht="12">
      <c r="D697" s="3"/>
      <c r="E697" s="3"/>
      <c r="F697" s="3"/>
      <c r="G697" s="3"/>
    </row>
    <row r="698" spans="4:7" ht="12">
      <c r="D698" s="3"/>
      <c r="E698" s="3"/>
      <c r="F698" s="3"/>
      <c r="G698" s="3"/>
    </row>
    <row r="699" spans="4:7" ht="12">
      <c r="D699" s="3"/>
      <c r="E699" s="3"/>
      <c r="F699" s="3"/>
      <c r="G699" s="3"/>
    </row>
    <row r="700" spans="4:7" ht="12">
      <c r="D700" s="3"/>
      <c r="E700" s="3"/>
      <c r="F700" s="3"/>
      <c r="G700" s="3"/>
    </row>
    <row r="701" spans="4:7" ht="12">
      <c r="D701" s="3"/>
      <c r="E701" s="3"/>
      <c r="F701" s="3"/>
      <c r="G701" s="3"/>
    </row>
    <row r="702" spans="4:7" ht="12">
      <c r="D702" s="3"/>
      <c r="E702" s="3"/>
      <c r="F702" s="3"/>
      <c r="G702" s="3"/>
    </row>
    <row r="703" spans="4:7" ht="12">
      <c r="D703" s="3"/>
      <c r="E703" s="3"/>
      <c r="F703" s="3"/>
      <c r="G703" s="3"/>
    </row>
    <row r="704" spans="4:7" ht="12">
      <c r="D704" s="3"/>
      <c r="E704" s="3"/>
      <c r="F704" s="3"/>
      <c r="G704" s="3"/>
    </row>
    <row r="705" spans="4:7" ht="12">
      <c r="D705" s="3"/>
      <c r="E705" s="3"/>
      <c r="F705" s="3"/>
      <c r="G705" s="3"/>
    </row>
    <row r="706" spans="4:7" ht="12">
      <c r="D706" s="3"/>
      <c r="E706" s="3"/>
      <c r="F706" s="3"/>
      <c r="G706" s="3"/>
    </row>
    <row r="707" spans="4:7" ht="12">
      <c r="D707" s="3"/>
      <c r="E707" s="3"/>
      <c r="F707" s="3"/>
      <c r="G707" s="3"/>
    </row>
    <row r="708" spans="4:7" ht="12">
      <c r="D708" s="3"/>
      <c r="E708" s="3"/>
      <c r="F708" s="3"/>
      <c r="G708" s="3"/>
    </row>
    <row r="709" spans="4:7" ht="12">
      <c r="D709" s="3"/>
      <c r="E709" s="3"/>
      <c r="F709" s="3"/>
      <c r="G709" s="3"/>
    </row>
    <row r="710" spans="4:7" ht="12">
      <c r="D710" s="3"/>
      <c r="E710" s="3"/>
      <c r="F710" s="3"/>
      <c r="G710" s="3"/>
    </row>
    <row r="711" spans="4:7" ht="12">
      <c r="D711" s="3"/>
      <c r="E711" s="3"/>
      <c r="F711" s="3"/>
      <c r="G711" s="3"/>
    </row>
    <row r="712" spans="4:7" ht="12">
      <c r="D712" s="3"/>
      <c r="E712" s="3"/>
      <c r="F712" s="3"/>
      <c r="G712" s="3"/>
    </row>
    <row r="713" spans="4:7" ht="12">
      <c r="D713" s="3"/>
      <c r="E713" s="3"/>
      <c r="F713" s="3"/>
      <c r="G713" s="3"/>
    </row>
    <row r="714" spans="4:7" ht="12">
      <c r="D714" s="3"/>
      <c r="E714" s="3"/>
      <c r="F714" s="3"/>
      <c r="G714" s="3"/>
    </row>
    <row r="715" spans="4:7" ht="12">
      <c r="D715" s="3"/>
      <c r="E715" s="3"/>
      <c r="F715" s="3"/>
      <c r="G715" s="3"/>
    </row>
    <row r="716" spans="4:7" ht="12">
      <c r="D716" s="3"/>
      <c r="E716" s="3"/>
      <c r="F716" s="3"/>
      <c r="G716" s="3"/>
    </row>
    <row r="717" spans="4:7" ht="12">
      <c r="D717" s="3"/>
      <c r="E717" s="3"/>
      <c r="F717" s="3"/>
      <c r="G717" s="3"/>
    </row>
    <row r="718" spans="4:7" ht="12">
      <c r="D718" s="3"/>
      <c r="E718" s="3"/>
      <c r="F718" s="3"/>
      <c r="G718" s="3"/>
    </row>
    <row r="719" spans="4:7" ht="12">
      <c r="D719" s="3"/>
      <c r="E719" s="3"/>
      <c r="F719" s="3"/>
      <c r="G719" s="3"/>
    </row>
    <row r="720" spans="4:7" ht="12">
      <c r="D720" s="3"/>
      <c r="E720" s="3"/>
      <c r="F720" s="3"/>
      <c r="G720" s="3"/>
    </row>
    <row r="721" spans="4:7" ht="12">
      <c r="D721" s="3"/>
      <c r="E721" s="3"/>
      <c r="F721" s="3"/>
      <c r="G721" s="3"/>
    </row>
    <row r="722" spans="4:7" ht="12">
      <c r="D722" s="3"/>
      <c r="E722" s="3"/>
      <c r="F722" s="3"/>
      <c r="G722" s="3"/>
    </row>
    <row r="723" spans="4:7" ht="12">
      <c r="D723" s="3"/>
      <c r="E723" s="3"/>
      <c r="F723" s="3"/>
      <c r="G723" s="3"/>
    </row>
    <row r="724" spans="4:7" ht="12">
      <c r="D724" s="3"/>
      <c r="E724" s="3"/>
      <c r="F724" s="3"/>
      <c r="G724" s="3"/>
    </row>
    <row r="725" spans="4:7" ht="12">
      <c r="D725" s="3"/>
      <c r="E725" s="3"/>
      <c r="F725" s="3"/>
      <c r="G725" s="3"/>
    </row>
    <row r="726" spans="4:7" ht="12">
      <c r="D726" s="3"/>
      <c r="E726" s="3"/>
      <c r="F726" s="3"/>
      <c r="G726" s="3"/>
    </row>
    <row r="727" spans="4:7" ht="12">
      <c r="D727" s="3"/>
      <c r="E727" s="3"/>
      <c r="F727" s="3"/>
      <c r="G727" s="3"/>
    </row>
    <row r="728" spans="4:7" ht="12">
      <c r="D728" s="3"/>
      <c r="E728" s="3"/>
      <c r="F728" s="3"/>
      <c r="G728" s="3"/>
    </row>
    <row r="729" spans="4:7" ht="12">
      <c r="D729" s="3"/>
      <c r="E729" s="3"/>
      <c r="F729" s="3"/>
      <c r="G729" s="3"/>
    </row>
    <row r="730" spans="4:7" ht="12">
      <c r="D730" s="3"/>
      <c r="E730" s="3"/>
      <c r="F730" s="3"/>
      <c r="G730" s="3"/>
    </row>
    <row r="731" spans="4:7" ht="12">
      <c r="D731" s="3"/>
      <c r="E731" s="3"/>
      <c r="F731" s="3"/>
      <c r="G731" s="3"/>
    </row>
    <row r="732" spans="4:7" ht="12">
      <c r="D732" s="3"/>
      <c r="E732" s="3"/>
      <c r="F732" s="3"/>
      <c r="G732" s="3"/>
    </row>
    <row r="733" spans="4:7" ht="12">
      <c r="D733" s="3"/>
      <c r="E733" s="3"/>
      <c r="F733" s="3"/>
      <c r="G733" s="3"/>
    </row>
    <row r="734" spans="4:7" ht="12">
      <c r="D734" s="3"/>
      <c r="E734" s="3"/>
      <c r="F734" s="3"/>
      <c r="G734" s="3"/>
    </row>
    <row r="735" spans="4:7" ht="12">
      <c r="D735" s="3"/>
      <c r="E735" s="3"/>
      <c r="F735" s="3"/>
      <c r="G735" s="3"/>
    </row>
    <row r="736" spans="4:7" ht="12">
      <c r="D736" s="3"/>
      <c r="E736" s="3"/>
      <c r="F736" s="3"/>
      <c r="G736" s="3"/>
    </row>
    <row r="737" spans="4:7" ht="12">
      <c r="D737" s="3"/>
      <c r="E737" s="3"/>
      <c r="F737" s="3"/>
      <c r="G737" s="3"/>
    </row>
    <row r="738" spans="4:7" ht="12">
      <c r="D738" s="3"/>
      <c r="E738" s="3"/>
      <c r="F738" s="3"/>
      <c r="G738" s="3"/>
    </row>
    <row r="739" spans="4:7" ht="12">
      <c r="D739" s="3"/>
      <c r="E739" s="3"/>
      <c r="F739" s="3"/>
      <c r="G739" s="3"/>
    </row>
    <row r="740" spans="4:7" ht="12">
      <c r="D740" s="3"/>
      <c r="E740" s="3"/>
      <c r="F740" s="3"/>
      <c r="G740" s="3"/>
    </row>
    <row r="741" spans="4:7" ht="12">
      <c r="D741" s="3"/>
      <c r="E741" s="3"/>
      <c r="F741" s="3"/>
      <c r="G741" s="3"/>
    </row>
    <row r="742" spans="4:7" ht="12">
      <c r="D742" s="3"/>
      <c r="E742" s="3"/>
      <c r="F742" s="3"/>
      <c r="G742" s="3"/>
    </row>
    <row r="743" spans="4:7" ht="12">
      <c r="D743" s="3"/>
      <c r="E743" s="3"/>
      <c r="F743" s="3"/>
      <c r="G743" s="3"/>
    </row>
    <row r="744" spans="4:7" ht="12">
      <c r="D744" s="3"/>
      <c r="E744" s="3"/>
      <c r="F744" s="3"/>
      <c r="G744" s="3"/>
    </row>
    <row r="745" spans="4:7" ht="12">
      <c r="D745" s="3"/>
      <c r="E745" s="3"/>
      <c r="F745" s="3"/>
      <c r="G745" s="3"/>
    </row>
    <row r="746" spans="4:7" ht="12">
      <c r="D746" s="3"/>
      <c r="E746" s="3"/>
      <c r="F746" s="3"/>
      <c r="G746" s="3"/>
    </row>
    <row r="747" spans="4:7" ht="12">
      <c r="D747" s="3"/>
      <c r="E747" s="3"/>
      <c r="F747" s="3"/>
      <c r="G747" s="3"/>
    </row>
    <row r="748" spans="4:7" ht="12">
      <c r="D748" s="3"/>
      <c r="E748" s="3"/>
      <c r="F748" s="3"/>
      <c r="G748" s="3"/>
    </row>
    <row r="749" spans="4:7" ht="12">
      <c r="D749" s="3"/>
      <c r="E749" s="3"/>
      <c r="F749" s="3"/>
      <c r="G749" s="3"/>
    </row>
    <row r="750" spans="4:7" ht="12">
      <c r="D750" s="3"/>
      <c r="E750" s="3"/>
      <c r="F750" s="3"/>
      <c r="G750" s="3"/>
    </row>
    <row r="751" spans="4:7" ht="12">
      <c r="D751" s="3"/>
      <c r="E751" s="3"/>
      <c r="F751" s="3"/>
      <c r="G751" s="3"/>
    </row>
    <row r="752" spans="4:7" ht="12">
      <c r="D752" s="3"/>
      <c r="E752" s="3"/>
      <c r="F752" s="3"/>
      <c r="G752" s="3"/>
    </row>
    <row r="753" spans="4:7" ht="12">
      <c r="D753" s="3"/>
      <c r="E753" s="3"/>
      <c r="F753" s="3"/>
      <c r="G753" s="3"/>
    </row>
    <row r="754" spans="4:7" ht="12">
      <c r="D754" s="3"/>
      <c r="E754" s="3"/>
      <c r="F754" s="3"/>
      <c r="G754" s="3"/>
    </row>
    <row r="755" spans="4:7" ht="12">
      <c r="D755" s="3"/>
      <c r="E755" s="3"/>
      <c r="F755" s="3"/>
      <c r="G755" s="3"/>
    </row>
    <row r="756" spans="4:7" ht="12">
      <c r="D756" s="3"/>
      <c r="E756" s="3"/>
      <c r="F756" s="3"/>
      <c r="G756" s="3"/>
    </row>
    <row r="757" spans="4:7" ht="12">
      <c r="D757" s="3"/>
      <c r="E757" s="3"/>
      <c r="F757" s="3"/>
      <c r="G757" s="3"/>
    </row>
    <row r="758" spans="4:7" ht="12">
      <c r="D758" s="3"/>
      <c r="E758" s="3"/>
      <c r="F758" s="3"/>
      <c r="G758" s="3"/>
    </row>
    <row r="759" spans="4:7" ht="12">
      <c r="D759" s="3"/>
      <c r="E759" s="3"/>
      <c r="F759" s="3"/>
      <c r="G759" s="3"/>
    </row>
    <row r="760" spans="4:7" ht="12">
      <c r="D760" s="3"/>
      <c r="E760" s="3"/>
      <c r="F760" s="3"/>
      <c r="G760" s="3"/>
    </row>
    <row r="761" spans="4:7" ht="12">
      <c r="D761" s="3"/>
      <c r="E761" s="3"/>
      <c r="F761" s="3"/>
      <c r="G761" s="3"/>
    </row>
    <row r="762" spans="4:7" ht="12">
      <c r="D762" s="3"/>
      <c r="E762" s="3"/>
      <c r="F762" s="3"/>
      <c r="G762" s="3"/>
    </row>
    <row r="763" spans="4:7" ht="12">
      <c r="D763" s="3"/>
      <c r="E763" s="3"/>
      <c r="F763" s="3"/>
      <c r="G763" s="3"/>
    </row>
    <row r="764" spans="4:7" ht="12">
      <c r="D764" s="3"/>
      <c r="E764" s="3"/>
      <c r="F764" s="3"/>
      <c r="G764" s="3"/>
    </row>
    <row r="765" spans="4:7" ht="12">
      <c r="D765" s="3"/>
      <c r="E765" s="3"/>
      <c r="F765" s="3"/>
      <c r="G765" s="3"/>
    </row>
    <row r="766" spans="4:7" ht="12">
      <c r="D766" s="3"/>
      <c r="E766" s="3"/>
      <c r="F766" s="3"/>
      <c r="G766" s="3"/>
    </row>
    <row r="767" spans="4:7" ht="12">
      <c r="D767" s="3"/>
      <c r="E767" s="3"/>
      <c r="F767" s="3"/>
      <c r="G767" s="3"/>
    </row>
    <row r="768" spans="4:7" ht="12">
      <c r="D768" s="3"/>
      <c r="E768" s="3"/>
      <c r="F768" s="3"/>
      <c r="G768" s="3"/>
    </row>
    <row r="769" spans="4:7" ht="12">
      <c r="D769" s="3"/>
      <c r="E769" s="3"/>
      <c r="F769" s="3"/>
      <c r="G769" s="3"/>
    </row>
    <row r="770" spans="4:7" ht="12">
      <c r="D770" s="3"/>
      <c r="E770" s="3"/>
      <c r="F770" s="3"/>
      <c r="G770" s="3"/>
    </row>
    <row r="771" spans="4:7" ht="12">
      <c r="D771" s="3"/>
      <c r="E771" s="3"/>
      <c r="F771" s="3"/>
      <c r="G771" s="3"/>
    </row>
    <row r="772" spans="4:7" ht="12">
      <c r="D772" s="3"/>
      <c r="E772" s="3"/>
      <c r="F772" s="3"/>
      <c r="G772" s="3"/>
    </row>
    <row r="773" spans="4:7" ht="12">
      <c r="D773" s="3"/>
      <c r="E773" s="3"/>
      <c r="F773" s="3"/>
      <c r="G773" s="3"/>
    </row>
    <row r="774" spans="4:7" ht="12">
      <c r="D774" s="3"/>
      <c r="E774" s="3"/>
      <c r="F774" s="3"/>
      <c r="G774" s="3"/>
    </row>
    <row r="775" spans="4:7" ht="12">
      <c r="D775" s="3"/>
      <c r="E775" s="3"/>
      <c r="F775" s="3"/>
      <c r="G775" s="3"/>
    </row>
    <row r="776" spans="4:7" ht="12">
      <c r="D776" s="3"/>
      <c r="E776" s="3"/>
      <c r="F776" s="3"/>
      <c r="G776" s="3"/>
    </row>
    <row r="777" spans="4:7" ht="12">
      <c r="D777" s="3"/>
      <c r="E777" s="3"/>
      <c r="F777" s="3"/>
      <c r="G777" s="3"/>
    </row>
    <row r="778" spans="4:7" ht="12">
      <c r="D778" s="3"/>
      <c r="E778" s="3"/>
      <c r="F778" s="3"/>
      <c r="G778" s="3"/>
    </row>
    <row r="779" spans="4:7" ht="12">
      <c r="D779" s="3"/>
      <c r="E779" s="3"/>
      <c r="F779" s="3"/>
      <c r="G779" s="3"/>
    </row>
    <row r="780" spans="4:7" ht="12">
      <c r="D780" s="3"/>
      <c r="E780" s="3"/>
      <c r="F780" s="3"/>
      <c r="G780" s="3"/>
    </row>
    <row r="781" spans="4:7" ht="12">
      <c r="D781" s="3"/>
      <c r="E781" s="3"/>
      <c r="F781" s="3"/>
      <c r="G781" s="3"/>
    </row>
    <row r="782" spans="4:7" ht="12">
      <c r="D782" s="3"/>
      <c r="E782" s="3"/>
      <c r="F782" s="3"/>
      <c r="G782" s="3"/>
    </row>
    <row r="783" spans="4:7" ht="12">
      <c r="D783" s="3"/>
      <c r="E783" s="3"/>
      <c r="F783" s="3"/>
      <c r="G783" s="3"/>
    </row>
    <row r="784" spans="4:7" ht="12">
      <c r="D784" s="3"/>
      <c r="E784" s="3"/>
      <c r="F784" s="3"/>
      <c r="G784" s="3"/>
    </row>
    <row r="785" spans="4:7" ht="12">
      <c r="D785" s="3"/>
      <c r="E785" s="3"/>
      <c r="F785" s="3"/>
      <c r="G785" s="3"/>
    </row>
    <row r="786" spans="4:7" ht="12">
      <c r="D786" s="3"/>
      <c r="E786" s="3"/>
      <c r="F786" s="3"/>
      <c r="G786" s="3"/>
    </row>
    <row r="787" spans="4:7" ht="12">
      <c r="D787" s="3"/>
      <c r="E787" s="3"/>
      <c r="F787" s="3"/>
      <c r="G787" s="3"/>
    </row>
    <row r="788" spans="4:7" ht="12">
      <c r="D788" s="3"/>
      <c r="E788" s="3"/>
      <c r="F788" s="3"/>
      <c r="G788" s="3"/>
    </row>
    <row r="789" spans="4:7" ht="12">
      <c r="D789" s="3"/>
      <c r="E789" s="3"/>
      <c r="F789" s="3"/>
      <c r="G789" s="3"/>
    </row>
    <row r="790" spans="4:7" ht="12">
      <c r="D790" s="3"/>
      <c r="E790" s="3"/>
      <c r="F790" s="3"/>
      <c r="G790" s="3"/>
    </row>
    <row r="791" spans="4:7" ht="12">
      <c r="D791" s="3"/>
      <c r="E791" s="3"/>
      <c r="F791" s="3"/>
      <c r="G791" s="3"/>
    </row>
    <row r="792" spans="4:7" ht="12">
      <c r="D792" s="3"/>
      <c r="E792" s="3"/>
      <c r="F792" s="3"/>
      <c r="G792" s="3"/>
    </row>
    <row r="793" spans="4:7" ht="12">
      <c r="D793" s="3"/>
      <c r="E793" s="3"/>
      <c r="F793" s="3"/>
      <c r="G793" s="3"/>
    </row>
    <row r="794" spans="4:7" ht="12">
      <c r="D794" s="3"/>
      <c r="E794" s="3"/>
      <c r="F794" s="3"/>
      <c r="G794" s="3"/>
    </row>
    <row r="795" spans="4:7" ht="12">
      <c r="D795" s="3"/>
      <c r="E795" s="3"/>
      <c r="F795" s="3"/>
      <c r="G795" s="3"/>
    </row>
    <row r="796" spans="4:7" ht="12">
      <c r="D796" s="3"/>
      <c r="E796" s="3"/>
      <c r="F796" s="3"/>
      <c r="G796" s="3"/>
    </row>
    <row r="797" spans="4:7" ht="12">
      <c r="D797" s="3"/>
      <c r="E797" s="3"/>
      <c r="F797" s="3"/>
      <c r="G797" s="3"/>
    </row>
    <row r="798" spans="4:7" ht="12">
      <c r="D798" s="3"/>
      <c r="E798" s="3"/>
      <c r="F798" s="3"/>
      <c r="G798" s="3"/>
    </row>
    <row r="799" spans="4:7" ht="12">
      <c r="D799" s="3"/>
      <c r="E799" s="3"/>
      <c r="F799" s="3"/>
      <c r="G799" s="3"/>
    </row>
    <row r="800" spans="4:7" ht="12">
      <c r="D800" s="3"/>
      <c r="E800" s="3"/>
      <c r="F800" s="3"/>
      <c r="G800" s="3"/>
    </row>
    <row r="801" spans="4:7" ht="12">
      <c r="D801" s="3"/>
      <c r="E801" s="3"/>
      <c r="F801" s="3"/>
      <c r="G801" s="3"/>
    </row>
    <row r="802" spans="4:7" ht="12">
      <c r="D802" s="3"/>
      <c r="E802" s="3"/>
      <c r="F802" s="3"/>
      <c r="G802" s="3"/>
    </row>
    <row r="803" spans="4:7" ht="12">
      <c r="D803" s="3"/>
      <c r="E803" s="3"/>
      <c r="F803" s="3"/>
      <c r="G803" s="3"/>
    </row>
    <row r="804" spans="4:7" ht="12">
      <c r="D804" s="3"/>
      <c r="E804" s="3"/>
      <c r="F804" s="3"/>
      <c r="G804" s="3"/>
    </row>
    <row r="805" spans="4:7" ht="12">
      <c r="D805" s="3"/>
      <c r="E805" s="3"/>
      <c r="F805" s="3"/>
      <c r="G805" s="3"/>
    </row>
    <row r="806" spans="4:7" ht="12">
      <c r="D806" s="3"/>
      <c r="E806" s="3"/>
      <c r="F806" s="3"/>
      <c r="G806" s="3"/>
    </row>
    <row r="807" spans="4:7" ht="12">
      <c r="D807" s="3"/>
      <c r="E807" s="3"/>
      <c r="F807" s="3"/>
      <c r="G807" s="3"/>
    </row>
    <row r="808" spans="4:7" ht="12">
      <c r="D808" s="3"/>
      <c r="E808" s="3"/>
      <c r="F808" s="3"/>
      <c r="G808" s="3"/>
    </row>
    <row r="809" spans="4:7" ht="12">
      <c r="D809" s="3"/>
      <c r="E809" s="3"/>
      <c r="F809" s="3"/>
      <c r="G809" s="3"/>
    </row>
    <row r="810" spans="4:7" ht="12">
      <c r="D810" s="3"/>
      <c r="E810" s="3"/>
      <c r="F810" s="3"/>
      <c r="G810" s="3"/>
    </row>
    <row r="811" spans="4:7" ht="12">
      <c r="D811" s="3"/>
      <c r="E811" s="3"/>
      <c r="F811" s="3"/>
      <c r="G811" s="3"/>
    </row>
    <row r="812" spans="4:7" ht="12">
      <c r="D812" s="3"/>
      <c r="E812" s="3"/>
      <c r="F812" s="3"/>
      <c r="G812" s="3"/>
    </row>
    <row r="813" spans="4:7" ht="12">
      <c r="D813" s="3"/>
      <c r="E813" s="3"/>
      <c r="F813" s="3"/>
      <c r="G813" s="3"/>
    </row>
    <row r="814" spans="4:7" ht="12">
      <c r="D814" s="3"/>
      <c r="E814" s="3"/>
      <c r="F814" s="3"/>
      <c r="G814" s="3"/>
    </row>
    <row r="815" spans="4:7" ht="12">
      <c r="D815" s="3"/>
      <c r="E815" s="3"/>
      <c r="F815" s="3"/>
      <c r="G815" s="3"/>
    </row>
    <row r="816" spans="4:7" ht="12">
      <c r="D816" s="3"/>
      <c r="E816" s="3"/>
      <c r="F816" s="3"/>
      <c r="G816" s="3"/>
    </row>
    <row r="817" spans="4:7" ht="12">
      <c r="D817" s="3"/>
      <c r="E817" s="3"/>
      <c r="F817" s="3"/>
      <c r="G817" s="3"/>
    </row>
    <row r="818" spans="4:7" ht="12">
      <c r="D818" s="3"/>
      <c r="E818" s="3"/>
      <c r="F818" s="3"/>
      <c r="G818" s="3"/>
    </row>
    <row r="819" spans="4:7" ht="12">
      <c r="D819" s="3"/>
      <c r="E819" s="3"/>
      <c r="F819" s="3"/>
      <c r="G819" s="3"/>
    </row>
    <row r="820" spans="4:7" ht="12">
      <c r="D820" s="3"/>
      <c r="E820" s="3"/>
      <c r="F820" s="3"/>
      <c r="G820" s="3"/>
    </row>
    <row r="821" spans="4:7" ht="12">
      <c r="D821" s="3"/>
      <c r="E821" s="3"/>
      <c r="F821" s="3"/>
      <c r="G821" s="3"/>
    </row>
    <row r="822" spans="4:7" ht="12">
      <c r="D822" s="3"/>
      <c r="E822" s="3"/>
      <c r="F822" s="3"/>
      <c r="G822" s="3"/>
    </row>
    <row r="823" spans="4:7" ht="12">
      <c r="D823" s="3"/>
      <c r="E823" s="3"/>
      <c r="F823" s="3"/>
      <c r="G823" s="3"/>
    </row>
    <row r="824" spans="4:7" ht="12">
      <c r="D824" s="3"/>
      <c r="E824" s="3"/>
      <c r="F824" s="3"/>
      <c r="G824" s="3"/>
    </row>
    <row r="825" spans="4:7" ht="12">
      <c r="D825" s="3"/>
      <c r="E825" s="3"/>
      <c r="F825" s="3"/>
      <c r="G825" s="3"/>
    </row>
    <row r="826" spans="4:7" ht="12">
      <c r="D826" s="3"/>
      <c r="E826" s="3"/>
      <c r="F826" s="3"/>
      <c r="G826" s="3"/>
    </row>
    <row r="827" spans="4:7" ht="12">
      <c r="D827" s="3"/>
      <c r="E827" s="3"/>
      <c r="F827" s="3"/>
      <c r="G827" s="3"/>
    </row>
    <row r="828" spans="4:7" ht="12">
      <c r="D828" s="3"/>
      <c r="E828" s="3"/>
      <c r="F828" s="3"/>
      <c r="G828" s="3"/>
    </row>
    <row r="829" spans="4:7" ht="12">
      <c r="D829" s="3"/>
      <c r="E829" s="3"/>
      <c r="F829" s="3"/>
      <c r="G829" s="3"/>
    </row>
    <row r="830" spans="4:7" ht="12">
      <c r="D830" s="3"/>
      <c r="E830" s="3"/>
      <c r="F830" s="3"/>
      <c r="G830" s="3"/>
    </row>
    <row r="831" spans="4:7" ht="12">
      <c r="D831" s="3"/>
      <c r="E831" s="3"/>
      <c r="F831" s="3"/>
      <c r="G831" s="3"/>
    </row>
    <row r="832" spans="4:7" ht="12">
      <c r="D832" s="3"/>
      <c r="E832" s="3"/>
      <c r="F832" s="3"/>
      <c r="G832" s="3"/>
    </row>
    <row r="833" spans="4:7" ht="12">
      <c r="D833" s="3"/>
      <c r="E833" s="3"/>
      <c r="F833" s="3"/>
      <c r="G833" s="3"/>
    </row>
    <row r="834" spans="4:7" ht="12">
      <c r="D834" s="3"/>
      <c r="E834" s="3"/>
      <c r="F834" s="3"/>
      <c r="G834" s="3"/>
    </row>
    <row r="835" spans="4:7" ht="12">
      <c r="D835" s="3"/>
      <c r="E835" s="3"/>
      <c r="F835" s="3"/>
      <c r="G835" s="3"/>
    </row>
    <row r="836" spans="4:7" ht="12">
      <c r="D836" s="3"/>
      <c r="E836" s="3"/>
      <c r="F836" s="3"/>
      <c r="G836" s="3"/>
    </row>
    <row r="837" spans="4:7" ht="12">
      <c r="D837" s="3"/>
      <c r="E837" s="3"/>
      <c r="F837" s="3"/>
      <c r="G837" s="3"/>
    </row>
    <row r="838" spans="4:7" ht="12">
      <c r="D838" s="3"/>
      <c r="E838" s="3"/>
      <c r="F838" s="3"/>
      <c r="G838" s="3"/>
    </row>
    <row r="839" spans="4:7" ht="12">
      <c r="D839" s="3"/>
      <c r="E839" s="3"/>
      <c r="F839" s="3"/>
      <c r="G839" s="3"/>
    </row>
    <row r="840" spans="4:7" ht="12">
      <c r="D840" s="3"/>
      <c r="E840" s="3"/>
      <c r="F840" s="3"/>
      <c r="G840" s="3"/>
    </row>
    <row r="841" spans="4:7" ht="12">
      <c r="D841" s="3"/>
      <c r="E841" s="3"/>
      <c r="F841" s="3"/>
      <c r="G841" s="3"/>
    </row>
    <row r="842" spans="4:7" ht="12">
      <c r="D842" s="3"/>
      <c r="E842" s="3"/>
      <c r="F842" s="3"/>
      <c r="G842" s="3"/>
    </row>
    <row r="843" spans="4:7" ht="12">
      <c r="D843" s="3"/>
      <c r="E843" s="3"/>
      <c r="F843" s="3"/>
      <c r="G843" s="3"/>
    </row>
    <row r="844" spans="4:7" ht="12">
      <c r="D844" s="3"/>
      <c r="E844" s="3"/>
      <c r="F844" s="3"/>
      <c r="G844" s="3"/>
    </row>
    <row r="845" spans="4:7" ht="12">
      <c r="D845" s="3"/>
      <c r="E845" s="3"/>
      <c r="F845" s="3"/>
      <c r="G845" s="3"/>
    </row>
    <row r="846" spans="4:7" ht="12">
      <c r="D846" s="3"/>
      <c r="E846" s="3"/>
      <c r="F846" s="3"/>
      <c r="G846" s="3"/>
    </row>
    <row r="847" spans="4:7" ht="12">
      <c r="D847" s="3"/>
      <c r="E847" s="3"/>
      <c r="F847" s="3"/>
      <c r="G847" s="3"/>
    </row>
    <row r="848" spans="4:7" ht="12">
      <c r="D848" s="3"/>
      <c r="E848" s="3"/>
      <c r="F848" s="3"/>
      <c r="G848" s="3"/>
    </row>
    <row r="849" spans="4:7" ht="12">
      <c r="D849" s="3"/>
      <c r="E849" s="3"/>
      <c r="F849" s="3"/>
      <c r="G849" s="3"/>
    </row>
    <row r="850" spans="4:7" ht="12">
      <c r="D850" s="3"/>
      <c r="E850" s="3"/>
      <c r="F850" s="3"/>
      <c r="G850" s="3"/>
    </row>
    <row r="851" spans="4:7" ht="12">
      <c r="D851" s="3"/>
      <c r="E851" s="3"/>
      <c r="F851" s="3"/>
      <c r="G851" s="3"/>
    </row>
    <row r="852" spans="4:7" ht="12">
      <c r="D852" s="3"/>
      <c r="E852" s="3"/>
      <c r="F852" s="3"/>
      <c r="G852" s="3"/>
    </row>
    <row r="853" spans="4:7" ht="12">
      <c r="D853" s="3"/>
      <c r="E853" s="3"/>
      <c r="F853" s="3"/>
      <c r="G853" s="3"/>
    </row>
    <row r="854" spans="4:7" ht="12">
      <c r="D854" s="3"/>
      <c r="E854" s="3"/>
      <c r="F854" s="3"/>
      <c r="G854" s="3"/>
    </row>
    <row r="855" spans="4:7" ht="12">
      <c r="D855" s="3"/>
      <c r="E855" s="3"/>
      <c r="F855" s="3"/>
      <c r="G855" s="3"/>
    </row>
    <row r="856" spans="4:7" ht="12">
      <c r="D856" s="3"/>
      <c r="E856" s="3"/>
      <c r="F856" s="3"/>
      <c r="G856" s="3"/>
    </row>
    <row r="857" spans="4:7" ht="12">
      <c r="D857" s="3"/>
      <c r="E857" s="3"/>
      <c r="F857" s="3"/>
      <c r="G857" s="3"/>
    </row>
    <row r="858" spans="4:7" ht="12">
      <c r="D858" s="3"/>
      <c r="E858" s="3"/>
      <c r="F858" s="3"/>
      <c r="G858" s="3"/>
    </row>
    <row r="859" spans="4:7" ht="12">
      <c r="D859" s="3"/>
      <c r="E859" s="3"/>
      <c r="F859" s="3"/>
      <c r="G859" s="3"/>
    </row>
    <row r="860" spans="4:7" ht="12">
      <c r="D860" s="3"/>
      <c r="E860" s="3"/>
      <c r="F860" s="3"/>
      <c r="G860" s="3"/>
    </row>
    <row r="861" spans="4:7" ht="12">
      <c r="D861" s="3"/>
      <c r="E861" s="3"/>
      <c r="F861" s="3"/>
      <c r="G861" s="3"/>
    </row>
    <row r="862" spans="4:7" ht="12">
      <c r="D862" s="3"/>
      <c r="E862" s="3"/>
      <c r="F862" s="3"/>
      <c r="G862" s="3"/>
    </row>
    <row r="863" spans="4:7" ht="12">
      <c r="D863" s="3"/>
      <c r="E863" s="3"/>
      <c r="F863" s="3"/>
      <c r="G863" s="3"/>
    </row>
    <row r="864" spans="4:7" ht="12">
      <c r="D864" s="3"/>
      <c r="E864" s="3"/>
      <c r="F864" s="3"/>
      <c r="G864" s="3"/>
    </row>
    <row r="865" spans="4:7" ht="12">
      <c r="D865" s="3"/>
      <c r="E865" s="3"/>
      <c r="F865" s="3"/>
      <c r="G865" s="3"/>
    </row>
    <row r="866" spans="4:7" ht="12">
      <c r="D866" s="3"/>
      <c r="E866" s="3"/>
      <c r="F866" s="3"/>
      <c r="G866" s="3"/>
    </row>
    <row r="867" spans="4:7" ht="12">
      <c r="D867" s="3"/>
      <c r="E867" s="3"/>
      <c r="F867" s="3"/>
      <c r="G867" s="3"/>
    </row>
    <row r="868" spans="4:7" ht="12">
      <c r="D868" s="3"/>
      <c r="E868" s="3"/>
      <c r="F868" s="3"/>
      <c r="G868" s="3"/>
    </row>
    <row r="869" spans="4:7" ht="12">
      <c r="D869" s="3"/>
      <c r="E869" s="3"/>
      <c r="F869" s="3"/>
      <c r="G869" s="3"/>
    </row>
    <row r="870" spans="4:7" ht="12">
      <c r="D870" s="3"/>
      <c r="E870" s="3"/>
      <c r="F870" s="3"/>
      <c r="G870" s="3"/>
    </row>
    <row r="871" spans="4:7" ht="12">
      <c r="D871" s="3"/>
      <c r="E871" s="3"/>
      <c r="F871" s="3"/>
      <c r="G871" s="3"/>
    </row>
    <row r="872" spans="4:7" ht="12">
      <c r="D872" s="3"/>
      <c r="E872" s="3"/>
      <c r="F872" s="3"/>
      <c r="G872" s="3"/>
    </row>
    <row r="873" spans="4:7" ht="12">
      <c r="D873" s="3"/>
      <c r="E873" s="3"/>
      <c r="F873" s="3"/>
      <c r="G873" s="3"/>
    </row>
    <row r="874" spans="4:7" ht="12">
      <c r="D874" s="3"/>
      <c r="E874" s="3"/>
      <c r="F874" s="3"/>
      <c r="G874" s="3"/>
    </row>
    <row r="875" spans="4:7" ht="12">
      <c r="D875" s="3"/>
      <c r="E875" s="3"/>
      <c r="F875" s="3"/>
      <c r="G875" s="3"/>
    </row>
    <row r="876" spans="4:7" ht="12">
      <c r="D876" s="3"/>
      <c r="E876" s="3"/>
      <c r="F876" s="3"/>
      <c r="G876" s="3"/>
    </row>
    <row r="877" spans="4:7" ht="12">
      <c r="D877" s="3"/>
      <c r="E877" s="3"/>
      <c r="F877" s="3"/>
      <c r="G877" s="3"/>
    </row>
    <row r="878" spans="4:7" ht="12">
      <c r="D878" s="3"/>
      <c r="E878" s="3"/>
      <c r="F878" s="3"/>
      <c r="G878" s="3"/>
    </row>
    <row r="879" spans="4:7" ht="12">
      <c r="D879" s="3"/>
      <c r="E879" s="3"/>
      <c r="F879" s="3"/>
      <c r="G879" s="3"/>
    </row>
    <row r="880" spans="4:7" ht="12">
      <c r="D880" s="3"/>
      <c r="E880" s="3"/>
      <c r="F880" s="3"/>
      <c r="G880" s="3"/>
    </row>
    <row r="881" spans="4:7" ht="12">
      <c r="D881" s="3"/>
      <c r="E881" s="3"/>
      <c r="F881" s="3"/>
      <c r="G881" s="3"/>
    </row>
    <row r="882" spans="4:7" ht="12">
      <c r="D882" s="3"/>
      <c r="E882" s="3"/>
      <c r="F882" s="3"/>
      <c r="G882" s="3"/>
    </row>
    <row r="883" spans="4:7" ht="12">
      <c r="D883" s="3"/>
      <c r="E883" s="3"/>
      <c r="F883" s="3"/>
      <c r="G883" s="3"/>
    </row>
    <row r="884" spans="4:7" ht="12">
      <c r="D884" s="3"/>
      <c r="E884" s="3"/>
      <c r="F884" s="3"/>
      <c r="G884" s="3"/>
    </row>
    <row r="885" spans="4:7" ht="12">
      <c r="D885" s="3"/>
      <c r="E885" s="3"/>
      <c r="F885" s="3"/>
      <c r="G885" s="3"/>
    </row>
    <row r="886" spans="4:7" ht="12">
      <c r="D886" s="3"/>
      <c r="E886" s="3"/>
      <c r="F886" s="3"/>
      <c r="G886" s="3"/>
    </row>
    <row r="887" spans="4:7" ht="12">
      <c r="D887" s="3"/>
      <c r="E887" s="3"/>
      <c r="F887" s="3"/>
      <c r="G887" s="3"/>
    </row>
    <row r="888" spans="4:7" ht="12">
      <c r="D888" s="3"/>
      <c r="E888" s="3"/>
      <c r="F888" s="3"/>
      <c r="G888" s="3"/>
    </row>
    <row r="889" spans="4:7" ht="12">
      <c r="D889" s="3"/>
      <c r="E889" s="3"/>
      <c r="F889" s="3"/>
      <c r="G889" s="3"/>
    </row>
    <row r="890" spans="4:7" ht="12">
      <c r="D890" s="3"/>
      <c r="E890" s="3"/>
      <c r="F890" s="3"/>
      <c r="G890" s="3"/>
    </row>
    <row r="891" spans="4:7" ht="12">
      <c r="D891" s="3"/>
      <c r="E891" s="3"/>
      <c r="F891" s="3"/>
      <c r="G891" s="3"/>
    </row>
    <row r="892" spans="4:7" ht="12">
      <c r="D892" s="3"/>
      <c r="E892" s="3"/>
      <c r="F892" s="3"/>
      <c r="G892" s="3"/>
    </row>
    <row r="893" spans="4:7" ht="12">
      <c r="D893" s="3"/>
      <c r="E893" s="3"/>
      <c r="F893" s="3"/>
      <c r="G893" s="3"/>
    </row>
    <row r="894" spans="4:7" ht="12">
      <c r="D894" s="3"/>
      <c r="E894" s="3"/>
      <c r="F894" s="3"/>
      <c r="G894" s="3"/>
    </row>
    <row r="895" spans="4:7" ht="12">
      <c r="D895" s="3"/>
      <c r="E895" s="3"/>
      <c r="F895" s="3"/>
      <c r="G895" s="3"/>
    </row>
    <row r="896" spans="4:7" ht="12">
      <c r="D896" s="3"/>
      <c r="E896" s="3"/>
      <c r="F896" s="3"/>
      <c r="G896" s="3"/>
    </row>
    <row r="897" spans="4:7" ht="12">
      <c r="D897" s="3"/>
      <c r="E897" s="3"/>
      <c r="F897" s="3"/>
      <c r="G897" s="3"/>
    </row>
    <row r="898" spans="4:7" ht="12">
      <c r="D898" s="3"/>
      <c r="E898" s="3"/>
      <c r="F898" s="3"/>
      <c r="G898" s="3"/>
    </row>
    <row r="899" spans="4:7" ht="12">
      <c r="D899" s="3"/>
      <c r="E899" s="3"/>
      <c r="F899" s="3"/>
      <c r="G899" s="3"/>
    </row>
    <row r="900" spans="4:7" ht="12">
      <c r="D900" s="3"/>
      <c r="E900" s="3"/>
      <c r="F900" s="3"/>
      <c r="G900" s="3"/>
    </row>
    <row r="901" spans="4:7" ht="12">
      <c r="D901" s="3"/>
      <c r="E901" s="3"/>
      <c r="F901" s="3"/>
      <c r="G901" s="3"/>
    </row>
    <row r="902" spans="4:7" ht="12">
      <c r="D902" s="3"/>
      <c r="E902" s="3"/>
      <c r="F902" s="3"/>
      <c r="G902" s="3"/>
    </row>
    <row r="903" spans="4:7" ht="12">
      <c r="D903" s="3"/>
      <c r="E903" s="3"/>
      <c r="F903" s="3"/>
      <c r="G903" s="3"/>
    </row>
    <row r="904" spans="4:7" ht="12">
      <c r="D904" s="3"/>
      <c r="E904" s="3"/>
      <c r="F904" s="3"/>
      <c r="G904" s="3"/>
    </row>
    <row r="905" spans="4:7" ht="12">
      <c r="D905" s="3"/>
      <c r="E905" s="3"/>
      <c r="F905" s="3"/>
      <c r="G905" s="3"/>
    </row>
    <row r="906" spans="4:7" ht="12">
      <c r="D906" s="3"/>
      <c r="E906" s="3"/>
      <c r="F906" s="3"/>
      <c r="G906" s="3"/>
    </row>
    <row r="907" spans="4:7" ht="12">
      <c r="D907" s="3"/>
      <c r="E907" s="3"/>
      <c r="F907" s="3"/>
      <c r="G907" s="3"/>
    </row>
    <row r="908" spans="4:7" ht="12">
      <c r="D908" s="3"/>
      <c r="E908" s="3"/>
      <c r="F908" s="3"/>
      <c r="G908" s="3"/>
    </row>
    <row r="909" spans="4:7" ht="12">
      <c r="D909" s="3"/>
      <c r="E909" s="3"/>
      <c r="F909" s="3"/>
      <c r="G909" s="3"/>
    </row>
    <row r="910" spans="4:7" ht="12">
      <c r="D910" s="3"/>
      <c r="E910" s="3"/>
      <c r="F910" s="3"/>
      <c r="G910" s="3"/>
    </row>
    <row r="911" spans="4:7" ht="12">
      <c r="D911" s="3"/>
      <c r="E911" s="3"/>
      <c r="F911" s="3"/>
      <c r="G911" s="3"/>
    </row>
    <row r="912" spans="4:7" ht="12">
      <c r="D912" s="3"/>
      <c r="E912" s="3"/>
      <c r="F912" s="3"/>
      <c r="G912" s="3"/>
    </row>
    <row r="913" spans="4:7" ht="12">
      <c r="D913" s="3"/>
      <c r="E913" s="3"/>
      <c r="F913" s="3"/>
      <c r="G913" s="3"/>
    </row>
    <row r="914" spans="4:7" ht="12">
      <c r="D914" s="3"/>
      <c r="E914" s="3"/>
      <c r="F914" s="3"/>
      <c r="G914" s="3"/>
    </row>
    <row r="915" spans="4:7" ht="12">
      <c r="D915" s="3"/>
      <c r="E915" s="3"/>
      <c r="F915" s="3"/>
      <c r="G915" s="3"/>
    </row>
    <row r="916" spans="4:7" ht="12">
      <c r="D916" s="3"/>
      <c r="E916" s="3"/>
      <c r="F916" s="3"/>
      <c r="G916" s="3"/>
    </row>
    <row r="917" spans="4:7" ht="12">
      <c r="D917" s="3"/>
      <c r="E917" s="3"/>
      <c r="F917" s="3"/>
      <c r="G917" s="3"/>
    </row>
    <row r="918" spans="4:7" ht="12">
      <c r="D918" s="3"/>
      <c r="E918" s="3"/>
      <c r="F918" s="3"/>
      <c r="G918" s="3"/>
    </row>
    <row r="919" spans="4:7" ht="12">
      <c r="D919" s="3"/>
      <c r="E919" s="3"/>
      <c r="F919" s="3"/>
      <c r="G919" s="3"/>
    </row>
    <row r="920" spans="4:7" ht="12">
      <c r="D920" s="3"/>
      <c r="E920" s="3"/>
      <c r="F920" s="3"/>
      <c r="G920" s="3"/>
    </row>
    <row r="921" spans="4:7" ht="12">
      <c r="D921" s="3"/>
      <c r="E921" s="3"/>
      <c r="F921" s="3"/>
      <c r="G921" s="3"/>
    </row>
    <row r="922" spans="4:7" ht="12">
      <c r="D922" s="3"/>
      <c r="E922" s="3"/>
      <c r="F922" s="3"/>
      <c r="G922" s="3"/>
    </row>
    <row r="923" spans="4:7" ht="12">
      <c r="D923" s="3"/>
      <c r="E923" s="3"/>
      <c r="F923" s="3"/>
      <c r="G923" s="3"/>
    </row>
    <row r="924" spans="4:7" ht="12">
      <c r="D924" s="3"/>
      <c r="E924" s="3"/>
      <c r="F924" s="3"/>
      <c r="G924" s="3"/>
    </row>
    <row r="925" spans="4:7" ht="12">
      <c r="D925" s="3"/>
      <c r="E925" s="3"/>
      <c r="F925" s="3"/>
      <c r="G925" s="3"/>
    </row>
    <row r="926" spans="4:7" ht="12">
      <c r="D926" s="3"/>
      <c r="E926" s="3"/>
      <c r="F926" s="3"/>
      <c r="G926" s="3"/>
    </row>
    <row r="927" spans="4:7" ht="12">
      <c r="D927" s="3"/>
      <c r="E927" s="3"/>
      <c r="F927" s="3"/>
      <c r="G927" s="3"/>
    </row>
    <row r="928" spans="4:7" ht="12">
      <c r="D928" s="3"/>
      <c r="E928" s="3"/>
      <c r="F928" s="3"/>
      <c r="G928" s="3"/>
    </row>
    <row r="929" spans="4:7" ht="12">
      <c r="D929" s="3"/>
      <c r="E929" s="3"/>
      <c r="F929" s="3"/>
      <c r="G929" s="3"/>
    </row>
    <row r="930" spans="4:7" ht="12">
      <c r="D930" s="3"/>
      <c r="E930" s="3"/>
      <c r="F930" s="3"/>
      <c r="G930" s="3"/>
    </row>
    <row r="931" spans="4:7" ht="12">
      <c r="D931" s="3"/>
      <c r="E931" s="3"/>
      <c r="F931" s="3"/>
      <c r="G931" s="3"/>
    </row>
    <row r="932" spans="4:7" ht="12">
      <c r="D932" s="3"/>
      <c r="E932" s="3"/>
      <c r="F932" s="3"/>
      <c r="G932" s="3"/>
    </row>
    <row r="933" spans="4:7" ht="12">
      <c r="D933" s="3"/>
      <c r="E933" s="3"/>
      <c r="F933" s="3"/>
      <c r="G933" s="3"/>
    </row>
    <row r="934" spans="4:7" ht="12">
      <c r="D934" s="3"/>
      <c r="E934" s="3"/>
      <c r="F934" s="3"/>
      <c r="G934" s="3"/>
    </row>
    <row r="935" spans="4:7" ht="12">
      <c r="D935" s="3"/>
      <c r="E935" s="3"/>
      <c r="F935" s="3"/>
      <c r="G935" s="3"/>
    </row>
    <row r="936" spans="4:7" ht="12">
      <c r="D936" s="3"/>
      <c r="E936" s="3"/>
      <c r="F936" s="3"/>
      <c r="G936" s="3"/>
    </row>
    <row r="937" spans="4:7" ht="12">
      <c r="D937" s="3"/>
      <c r="E937" s="3"/>
      <c r="F937" s="3"/>
      <c r="G937" s="3"/>
    </row>
    <row r="938" spans="4:7" ht="12">
      <c r="D938" s="3"/>
      <c r="E938" s="3"/>
      <c r="F938" s="3"/>
      <c r="G938" s="3"/>
    </row>
    <row r="939" spans="4:7" ht="12">
      <c r="D939" s="3"/>
      <c r="E939" s="3"/>
      <c r="F939" s="3"/>
      <c r="G939" s="3"/>
    </row>
    <row r="940" spans="4:7" ht="12">
      <c r="D940" s="3"/>
      <c r="E940" s="3"/>
      <c r="F940" s="3"/>
      <c r="G940" s="3"/>
    </row>
    <row r="941" spans="4:7" ht="12">
      <c r="D941" s="3"/>
      <c r="E941" s="3"/>
      <c r="F941" s="3"/>
      <c r="G941" s="3"/>
    </row>
    <row r="942" spans="4:7" ht="12">
      <c r="D942" s="3"/>
      <c r="E942" s="3"/>
      <c r="F942" s="3"/>
      <c r="G942" s="3"/>
    </row>
    <row r="943" spans="4:7" ht="12">
      <c r="D943" s="3"/>
      <c r="E943" s="3"/>
      <c r="F943" s="3"/>
      <c r="G943" s="3"/>
    </row>
    <row r="944" spans="4:7" ht="12">
      <c r="D944" s="3"/>
      <c r="E944" s="3"/>
      <c r="F944" s="3"/>
      <c r="G944" s="3"/>
    </row>
    <row r="945" spans="4:7" ht="12">
      <c r="D945" s="3"/>
      <c r="E945" s="3"/>
      <c r="F945" s="3"/>
      <c r="G945" s="3"/>
    </row>
    <row r="946" spans="4:7" ht="12">
      <c r="D946" s="3"/>
      <c r="E946" s="3"/>
      <c r="F946" s="3"/>
      <c r="G946" s="3"/>
    </row>
    <row r="947" spans="4:7" ht="12">
      <c r="D947" s="3"/>
      <c r="E947" s="3"/>
      <c r="F947" s="3"/>
      <c r="G947" s="3"/>
    </row>
    <row r="948" spans="4:7" ht="12">
      <c r="D948" s="3"/>
      <c r="E948" s="3"/>
      <c r="F948" s="3"/>
      <c r="G948" s="3"/>
    </row>
    <row r="949" spans="4:7" ht="12">
      <c r="D949" s="3"/>
      <c r="E949" s="3"/>
      <c r="F949" s="3"/>
      <c r="G949" s="3"/>
    </row>
    <row r="950" spans="4:7" ht="12">
      <c r="D950" s="3"/>
      <c r="E950" s="3"/>
      <c r="F950" s="3"/>
      <c r="G950" s="3"/>
    </row>
    <row r="951" spans="4:7" ht="12">
      <c r="D951" s="3"/>
      <c r="E951" s="3"/>
      <c r="F951" s="3"/>
      <c r="G951" s="3"/>
    </row>
    <row r="952" spans="4:7" ht="12">
      <c r="D952" s="3"/>
      <c r="E952" s="3"/>
      <c r="F952" s="3"/>
      <c r="G952" s="3"/>
    </row>
    <row r="953" spans="4:7" ht="12">
      <c r="D953" s="3"/>
      <c r="E953" s="3"/>
      <c r="F953" s="3"/>
      <c r="G953" s="3"/>
    </row>
    <row r="954" spans="4:7" ht="12">
      <c r="D954" s="3"/>
      <c r="E954" s="3"/>
      <c r="F954" s="3"/>
      <c r="G954" s="3"/>
    </row>
    <row r="955" spans="4:7" ht="12">
      <c r="D955" s="3"/>
      <c r="E955" s="3"/>
      <c r="F955" s="3"/>
      <c r="G955" s="3"/>
    </row>
    <row r="956" spans="4:7" ht="12">
      <c r="D956" s="3"/>
      <c r="E956" s="3"/>
      <c r="F956" s="3"/>
      <c r="G956" s="3"/>
    </row>
    <row r="957" spans="4:7" ht="12">
      <c r="D957" s="3"/>
      <c r="E957" s="3"/>
      <c r="F957" s="3"/>
      <c r="G957" s="3"/>
    </row>
    <row r="958" spans="4:7" ht="12">
      <c r="D958" s="3"/>
      <c r="E958" s="3"/>
      <c r="F958" s="3"/>
      <c r="G958" s="3"/>
    </row>
    <row r="959" spans="4:7" ht="12">
      <c r="D959" s="3"/>
      <c r="E959" s="3"/>
      <c r="F959" s="3"/>
      <c r="G959" s="3"/>
    </row>
    <row r="960" spans="4:7" ht="12">
      <c r="D960" s="3"/>
      <c r="E960" s="3"/>
      <c r="F960" s="3"/>
      <c r="G960" s="3"/>
    </row>
    <row r="961" spans="4:7" ht="12">
      <c r="D961" s="3"/>
      <c r="E961" s="3"/>
      <c r="F961" s="3"/>
      <c r="G961" s="3"/>
    </row>
    <row r="962" spans="4:7" ht="12">
      <c r="D962" s="3"/>
      <c r="E962" s="3"/>
      <c r="F962" s="3"/>
      <c r="G962" s="3"/>
    </row>
    <row r="963" spans="4:7" ht="12">
      <c r="D963" s="3"/>
      <c r="E963" s="3"/>
      <c r="F963" s="3"/>
      <c r="G963" s="3"/>
    </row>
    <row r="964" spans="4:7" ht="12">
      <c r="D964" s="3"/>
      <c r="E964" s="3"/>
      <c r="F964" s="3"/>
      <c r="G964" s="3"/>
    </row>
    <row r="965" spans="4:7" ht="12">
      <c r="D965" s="3"/>
      <c r="E965" s="3"/>
      <c r="F965" s="3"/>
      <c r="G965" s="3"/>
    </row>
    <row r="966" spans="4:7" ht="12">
      <c r="D966" s="3"/>
      <c r="E966" s="3"/>
      <c r="F966" s="3"/>
      <c r="G966" s="3"/>
    </row>
    <row r="967" spans="4:7" ht="12">
      <c r="D967" s="3"/>
      <c r="E967" s="3"/>
      <c r="F967" s="3"/>
      <c r="G967" s="3"/>
    </row>
    <row r="968" spans="4:7" ht="12">
      <c r="D968" s="3"/>
      <c r="E968" s="3"/>
      <c r="F968" s="3"/>
      <c r="G968" s="3"/>
    </row>
    <row r="969" spans="4:7" ht="12">
      <c r="D969" s="3"/>
      <c r="E969" s="3"/>
      <c r="F969" s="3"/>
      <c r="G969" s="3"/>
    </row>
    <row r="970" spans="4:7" ht="12">
      <c r="D970" s="3"/>
      <c r="E970" s="3"/>
      <c r="F970" s="3"/>
      <c r="G970" s="3"/>
    </row>
    <row r="971" spans="4:7" ht="12">
      <c r="D971" s="3"/>
      <c r="E971" s="3"/>
      <c r="F971" s="3"/>
      <c r="G971" s="3"/>
    </row>
    <row r="972" spans="4:7" ht="12">
      <c r="D972" s="3"/>
      <c r="E972" s="3"/>
      <c r="F972" s="3"/>
      <c r="G972" s="3"/>
    </row>
    <row r="973" spans="4:7" ht="12">
      <c r="D973" s="3"/>
      <c r="E973" s="3"/>
      <c r="F973" s="3"/>
      <c r="G973" s="3"/>
    </row>
    <row r="974" spans="4:7" ht="12">
      <c r="D974" s="3"/>
      <c r="E974" s="3"/>
      <c r="F974" s="3"/>
      <c r="G974" s="3"/>
    </row>
    <row r="975" spans="4:7" ht="12">
      <c r="D975" s="3"/>
      <c r="E975" s="3"/>
      <c r="F975" s="3"/>
      <c r="G975" s="3"/>
    </row>
    <row r="976" spans="4:7" ht="12">
      <c r="D976" s="3"/>
      <c r="E976" s="3"/>
      <c r="F976" s="3"/>
      <c r="G976" s="3"/>
    </row>
    <row r="977" spans="4:7" ht="12">
      <c r="D977" s="3"/>
      <c r="E977" s="3"/>
      <c r="F977" s="3"/>
      <c r="G977" s="3"/>
    </row>
    <row r="978" spans="4:7" ht="12">
      <c r="D978" s="3"/>
      <c r="E978" s="3"/>
      <c r="F978" s="3"/>
      <c r="G978" s="3"/>
    </row>
    <row r="979" spans="4:7" ht="12">
      <c r="D979" s="3"/>
      <c r="E979" s="3"/>
      <c r="F979" s="3"/>
      <c r="G979" s="3"/>
    </row>
    <row r="980" spans="4:7" ht="12">
      <c r="D980" s="3"/>
      <c r="E980" s="3"/>
      <c r="F980" s="3"/>
      <c r="G980" s="3"/>
    </row>
    <row r="981" spans="4:7" ht="12">
      <c r="D981" s="3"/>
      <c r="E981" s="3"/>
      <c r="F981" s="3"/>
      <c r="G981" s="3"/>
    </row>
    <row r="982" spans="4:7" ht="12">
      <c r="D982" s="3"/>
      <c r="E982" s="3"/>
      <c r="F982" s="3"/>
      <c r="G982" s="3"/>
    </row>
    <row r="983" spans="4:7" ht="12">
      <c r="D983" s="3"/>
      <c r="E983" s="3"/>
      <c r="F983" s="3"/>
      <c r="G983" s="3"/>
    </row>
    <row r="984" spans="4:7" ht="12">
      <c r="D984" s="3"/>
      <c r="E984" s="3"/>
      <c r="F984" s="3"/>
      <c r="G984" s="3"/>
    </row>
    <row r="985" spans="4:7" ht="12">
      <c r="D985" s="3"/>
      <c r="E985" s="3"/>
      <c r="F985" s="3"/>
      <c r="G985" s="3"/>
    </row>
    <row r="986" spans="4:7" ht="12">
      <c r="D986" s="3"/>
      <c r="E986" s="3"/>
      <c r="F986" s="3"/>
      <c r="G986" s="3"/>
    </row>
    <row r="987" spans="4:7" ht="12">
      <c r="D987" s="3"/>
      <c r="E987" s="3"/>
      <c r="F987" s="3"/>
      <c r="G987" s="3"/>
    </row>
    <row r="988" spans="4:7" ht="12">
      <c r="D988" s="3"/>
      <c r="E988" s="3"/>
      <c r="F988" s="3"/>
      <c r="G988" s="3"/>
    </row>
    <row r="989" spans="4:7" ht="12">
      <c r="D989" s="3"/>
      <c r="E989" s="3"/>
      <c r="F989" s="3"/>
      <c r="G989" s="3"/>
    </row>
    <row r="990" spans="4:7" ht="12">
      <c r="D990" s="3"/>
      <c r="E990" s="3"/>
      <c r="F990" s="3"/>
      <c r="G990" s="3"/>
    </row>
    <row r="991" spans="4:7" ht="12">
      <c r="D991" s="3"/>
      <c r="E991" s="3"/>
      <c r="F991" s="3"/>
      <c r="G991" s="3"/>
    </row>
    <row r="992" spans="4:7" ht="12">
      <c r="D992" s="3"/>
      <c r="E992" s="3"/>
      <c r="F992" s="3"/>
      <c r="G992" s="3"/>
    </row>
    <row r="993" spans="4:7" ht="12">
      <c r="D993" s="3"/>
      <c r="E993" s="3"/>
      <c r="F993" s="3"/>
      <c r="G993" s="3"/>
    </row>
    <row r="994" spans="4:7" ht="12">
      <c r="D994" s="3"/>
      <c r="E994" s="3"/>
      <c r="F994" s="3"/>
      <c r="G994" s="3"/>
    </row>
    <row r="995" spans="4:7" ht="12">
      <c r="D995" s="3"/>
      <c r="E995" s="3"/>
      <c r="F995" s="3"/>
      <c r="G995" s="3"/>
    </row>
    <row r="996" spans="4:7" ht="12">
      <c r="D996" s="3"/>
      <c r="E996" s="3"/>
      <c r="F996" s="3"/>
      <c r="G996" s="3"/>
    </row>
    <row r="997" spans="4:7" ht="12">
      <c r="D997" s="3"/>
      <c r="E997" s="3"/>
      <c r="F997" s="3"/>
      <c r="G997" s="3"/>
    </row>
    <row r="998" spans="4:7" ht="12">
      <c r="D998" s="3"/>
      <c r="E998" s="3"/>
      <c r="F998" s="3"/>
      <c r="G998" s="3"/>
    </row>
    <row r="999" spans="4:7" ht="12">
      <c r="D999" s="3"/>
      <c r="E999" s="3"/>
      <c r="F999" s="3"/>
      <c r="G999" s="3"/>
    </row>
    <row r="1000" spans="4:7" ht="12">
      <c r="D1000" s="3"/>
      <c r="E1000" s="3"/>
      <c r="F1000" s="3"/>
      <c r="G1000" s="3"/>
    </row>
    <row r="1001" spans="4:7" ht="12">
      <c r="D1001" s="3"/>
      <c r="E1001" s="3"/>
      <c r="F1001" s="3"/>
      <c r="G1001" s="3"/>
    </row>
    <row r="1002" spans="4:7" ht="12">
      <c r="D1002" s="3"/>
      <c r="E1002" s="3"/>
      <c r="F1002" s="3"/>
      <c r="G1002" s="3"/>
    </row>
    <row r="1003" spans="4:7" ht="12">
      <c r="D1003" s="3"/>
      <c r="E1003" s="3"/>
      <c r="F1003" s="3"/>
      <c r="G1003" s="3"/>
    </row>
    <row r="1004" spans="4:7" ht="12">
      <c r="D1004" s="3"/>
      <c r="E1004" s="3"/>
      <c r="F1004" s="3"/>
      <c r="G1004" s="3"/>
    </row>
    <row r="1005" spans="4:7" ht="12">
      <c r="D1005" s="3"/>
      <c r="E1005" s="3"/>
      <c r="F1005" s="3"/>
      <c r="G1005" s="3"/>
    </row>
    <row r="1006" spans="4:7" ht="12">
      <c r="D1006" s="3"/>
      <c r="E1006" s="3"/>
      <c r="F1006" s="3"/>
      <c r="G1006" s="3"/>
    </row>
    <row r="1007" spans="4:7" ht="12">
      <c r="D1007" s="3"/>
      <c r="E1007" s="3"/>
      <c r="F1007" s="3"/>
      <c r="G1007" s="3"/>
    </row>
    <row r="1008" spans="4:7" ht="12">
      <c r="D1008" s="3"/>
      <c r="E1008" s="3"/>
      <c r="F1008" s="3"/>
      <c r="G1008" s="3"/>
    </row>
    <row r="1009" spans="4:7" ht="12">
      <c r="D1009" s="3"/>
      <c r="E1009" s="3"/>
      <c r="F1009" s="3"/>
      <c r="G1009" s="3"/>
    </row>
    <row r="1010" spans="4:7" ht="12">
      <c r="D1010" s="3"/>
      <c r="E1010" s="3"/>
      <c r="F1010" s="3"/>
      <c r="G1010" s="3"/>
    </row>
    <row r="1011" spans="4:7" ht="12">
      <c r="D1011" s="3"/>
      <c r="E1011" s="3"/>
      <c r="F1011" s="3"/>
      <c r="G1011" s="3"/>
    </row>
    <row r="1012" spans="4:7" ht="12">
      <c r="D1012" s="3"/>
      <c r="E1012" s="3"/>
      <c r="F1012" s="3"/>
      <c r="G1012" s="3"/>
    </row>
    <row r="1013" spans="4:7" ht="12">
      <c r="D1013" s="3"/>
      <c r="E1013" s="3"/>
      <c r="F1013" s="3"/>
      <c r="G1013" s="3"/>
    </row>
    <row r="1014" spans="4:7" ht="12">
      <c r="D1014" s="3"/>
      <c r="E1014" s="3"/>
      <c r="F1014" s="3"/>
      <c r="G1014" s="3"/>
    </row>
    <row r="1015" spans="4:7" ht="12">
      <c r="D1015" s="3"/>
      <c r="E1015" s="3"/>
      <c r="F1015" s="3"/>
      <c r="G1015" s="3"/>
    </row>
    <row r="1016" spans="4:7" ht="12">
      <c r="D1016" s="3"/>
      <c r="E1016" s="3"/>
      <c r="F1016" s="3"/>
      <c r="G1016" s="3"/>
    </row>
    <row r="1017" spans="4:7" ht="12">
      <c r="D1017" s="3"/>
      <c r="E1017" s="3"/>
      <c r="F1017" s="3"/>
      <c r="G1017" s="3"/>
    </row>
    <row r="1018" spans="4:7" ht="12">
      <c r="D1018" s="3"/>
      <c r="E1018" s="3"/>
      <c r="F1018" s="3"/>
      <c r="G1018" s="3"/>
    </row>
    <row r="1019" spans="4:7" ht="12">
      <c r="D1019" s="3"/>
      <c r="E1019" s="3"/>
      <c r="F1019" s="3"/>
      <c r="G1019" s="3"/>
    </row>
    <row r="1020" spans="4:7" ht="12">
      <c r="D1020" s="3"/>
      <c r="E1020" s="3"/>
      <c r="F1020" s="3"/>
      <c r="G1020" s="3"/>
    </row>
    <row r="1021" spans="4:7" ht="12">
      <c r="D1021" s="3"/>
      <c r="E1021" s="3"/>
      <c r="F1021" s="3"/>
      <c r="G1021" s="3"/>
    </row>
    <row r="1022" spans="4:7" ht="12">
      <c r="D1022" s="3"/>
      <c r="E1022" s="3"/>
      <c r="F1022" s="3"/>
      <c r="G1022" s="3"/>
    </row>
    <row r="1023" spans="4:7" ht="12">
      <c r="D1023" s="3"/>
      <c r="E1023" s="3"/>
      <c r="F1023" s="3"/>
      <c r="G1023" s="3"/>
    </row>
    <row r="1024" spans="4:7" ht="12">
      <c r="D1024" s="3"/>
      <c r="E1024" s="3"/>
      <c r="F1024" s="3"/>
      <c r="G1024" s="3"/>
    </row>
    <row r="1025" spans="4:7" ht="12">
      <c r="D1025" s="3"/>
      <c r="E1025" s="3"/>
      <c r="F1025" s="3"/>
      <c r="G1025" s="3"/>
    </row>
    <row r="1026" spans="4:7" ht="12">
      <c r="D1026" s="3"/>
      <c r="E1026" s="3"/>
      <c r="F1026" s="3"/>
      <c r="G1026" s="3"/>
    </row>
    <row r="1027" spans="4:7" ht="12">
      <c r="D1027" s="3"/>
      <c r="E1027" s="3"/>
      <c r="F1027" s="3"/>
      <c r="G1027" s="3"/>
    </row>
    <row r="1028" spans="4:7" ht="12">
      <c r="D1028" s="3"/>
      <c r="E1028" s="3"/>
      <c r="F1028" s="3"/>
      <c r="G1028" s="3"/>
    </row>
    <row r="1029" spans="4:7" ht="12">
      <c r="D1029" s="3"/>
      <c r="E1029" s="3"/>
      <c r="F1029" s="3"/>
      <c r="G1029" s="3"/>
    </row>
    <row r="1030" spans="4:7" ht="12">
      <c r="D1030" s="3"/>
      <c r="E1030" s="3"/>
      <c r="F1030" s="3"/>
      <c r="G1030" s="3"/>
    </row>
    <row r="1031" spans="4:7" ht="12">
      <c r="D1031" s="3"/>
      <c r="E1031" s="3"/>
      <c r="F1031" s="3"/>
      <c r="G1031" s="3"/>
    </row>
    <row r="1032" spans="4:7" ht="12">
      <c r="D1032" s="3"/>
      <c r="E1032" s="3"/>
      <c r="F1032" s="3"/>
      <c r="G1032" s="3"/>
    </row>
    <row r="1033" spans="4:7" ht="12">
      <c r="D1033" s="3"/>
      <c r="E1033" s="3"/>
      <c r="F1033" s="3"/>
      <c r="G1033" s="3"/>
    </row>
    <row r="1034" spans="4:7" ht="12">
      <c r="D1034" s="3"/>
      <c r="E1034" s="3"/>
      <c r="F1034" s="3"/>
      <c r="G1034" s="3"/>
    </row>
    <row r="1035" spans="4:7" ht="12">
      <c r="D1035" s="3"/>
      <c r="E1035" s="3"/>
      <c r="F1035" s="3"/>
      <c r="G1035" s="3"/>
    </row>
    <row r="1036" spans="4:7" ht="12">
      <c r="D1036" s="3"/>
      <c r="E1036" s="3"/>
      <c r="F1036" s="3"/>
      <c r="G1036" s="3"/>
    </row>
    <row r="1037" spans="4:7" ht="12">
      <c r="D1037" s="3"/>
      <c r="E1037" s="3"/>
      <c r="F1037" s="3"/>
      <c r="G1037" s="3"/>
    </row>
    <row r="1038" spans="4:7" ht="12">
      <c r="D1038" s="3"/>
      <c r="E1038" s="3"/>
      <c r="F1038" s="3"/>
      <c r="G1038" s="3"/>
    </row>
    <row r="1039" spans="4:7" ht="12">
      <c r="D1039" s="3"/>
      <c r="E1039" s="3"/>
      <c r="F1039" s="3"/>
      <c r="G1039" s="3"/>
    </row>
    <row r="1040" spans="4:7" ht="12">
      <c r="D1040" s="3"/>
      <c r="E1040" s="3"/>
      <c r="F1040" s="3"/>
      <c r="G1040" s="3"/>
    </row>
    <row r="1041" spans="4:7" ht="12">
      <c r="D1041" s="3"/>
      <c r="E1041" s="3"/>
      <c r="F1041" s="3"/>
      <c r="G1041" s="3"/>
    </row>
    <row r="1042" spans="4:7" ht="12">
      <c r="D1042" s="3"/>
      <c r="E1042" s="3"/>
      <c r="F1042" s="3"/>
      <c r="G1042" s="3"/>
    </row>
    <row r="1043" spans="4:7" ht="12">
      <c r="D1043" s="3"/>
      <c r="E1043" s="3"/>
      <c r="F1043" s="3"/>
      <c r="G1043" s="3"/>
    </row>
    <row r="1044" spans="4:7" ht="12">
      <c r="D1044" s="3"/>
      <c r="E1044" s="3"/>
      <c r="F1044" s="3"/>
      <c r="G1044" s="3"/>
    </row>
    <row r="1045" spans="4:7" ht="12">
      <c r="D1045" s="3"/>
      <c r="E1045" s="3"/>
      <c r="F1045" s="3"/>
      <c r="G1045" s="3"/>
    </row>
    <row r="1046" spans="4:7" ht="12">
      <c r="D1046" s="3"/>
      <c r="E1046" s="3"/>
      <c r="F1046" s="3"/>
      <c r="G1046" s="3"/>
    </row>
    <row r="1047" spans="4:7" ht="12">
      <c r="D1047" s="3"/>
      <c r="E1047" s="3"/>
      <c r="F1047" s="3"/>
      <c r="G1047" s="3"/>
    </row>
    <row r="1048" spans="4:7" ht="12">
      <c r="D1048" s="3"/>
      <c r="E1048" s="3"/>
      <c r="F1048" s="3"/>
      <c r="G1048" s="3"/>
    </row>
    <row r="1049" spans="4:7" ht="12">
      <c r="D1049" s="3"/>
      <c r="E1049" s="3"/>
      <c r="F1049" s="3"/>
      <c r="G1049" s="3"/>
    </row>
    <row r="1050" spans="4:7" ht="12">
      <c r="D1050" s="3"/>
      <c r="E1050" s="3"/>
      <c r="F1050" s="3"/>
      <c r="G1050" s="3"/>
    </row>
    <row r="1051" spans="4:7" ht="12">
      <c r="D1051" s="3"/>
      <c r="E1051" s="3"/>
      <c r="F1051" s="3"/>
      <c r="G1051" s="3"/>
    </row>
    <row r="1052" spans="4:7" ht="12">
      <c r="D1052" s="3"/>
      <c r="E1052" s="3"/>
      <c r="F1052" s="3"/>
      <c r="G1052" s="3"/>
    </row>
    <row r="1053" spans="4:7" ht="12">
      <c r="D1053" s="3"/>
      <c r="E1053" s="3"/>
      <c r="F1053" s="3"/>
      <c r="G1053" s="3"/>
    </row>
    <row r="1054" spans="4:7" ht="12">
      <c r="D1054" s="3"/>
      <c r="E1054" s="3"/>
      <c r="F1054" s="3"/>
      <c r="G1054" s="3"/>
    </row>
    <row r="1055" spans="4:7" ht="12">
      <c r="D1055" s="3"/>
      <c r="E1055" s="3"/>
      <c r="F1055" s="3"/>
      <c r="G1055" s="3"/>
    </row>
    <row r="1056" spans="4:7" ht="12">
      <c r="D1056" s="3"/>
      <c r="E1056" s="3"/>
      <c r="F1056" s="3"/>
      <c r="G1056" s="3"/>
    </row>
    <row r="1057" spans="4:7" ht="12">
      <c r="D1057" s="3"/>
      <c r="E1057" s="3"/>
      <c r="F1057" s="3"/>
      <c r="G1057" s="3"/>
    </row>
    <row r="1058" spans="4:7" ht="12">
      <c r="D1058" s="3"/>
      <c r="E1058" s="3"/>
      <c r="F1058" s="3"/>
      <c r="G1058" s="3"/>
    </row>
    <row r="1059" spans="4:7" ht="12">
      <c r="D1059" s="3"/>
      <c r="E1059" s="3"/>
      <c r="F1059" s="3"/>
      <c r="G1059" s="3"/>
    </row>
    <row r="1060" spans="4:7" ht="12">
      <c r="D1060" s="3"/>
      <c r="E1060" s="3"/>
      <c r="F1060" s="3"/>
      <c r="G1060" s="3"/>
    </row>
    <row r="1061" spans="4:7" ht="12">
      <c r="D1061" s="3"/>
      <c r="E1061" s="3"/>
      <c r="F1061" s="3"/>
      <c r="G1061" s="3"/>
    </row>
    <row r="1062" spans="4:7" ht="12">
      <c r="D1062" s="3"/>
      <c r="E1062" s="3"/>
      <c r="F1062" s="3"/>
      <c r="G1062" s="3"/>
    </row>
    <row r="1063" spans="4:7" ht="12">
      <c r="D1063" s="3"/>
      <c r="E1063" s="3"/>
      <c r="F1063" s="3"/>
      <c r="G1063" s="3"/>
    </row>
    <row r="1064" spans="4:7" ht="12">
      <c r="D1064" s="3"/>
      <c r="E1064" s="3"/>
      <c r="F1064" s="3"/>
      <c r="G1064" s="3"/>
    </row>
    <row r="1065" spans="4:7" ht="12">
      <c r="D1065" s="3"/>
      <c r="E1065" s="3"/>
      <c r="F1065" s="3"/>
      <c r="G1065" s="3"/>
    </row>
    <row r="1066" spans="4:7" ht="12">
      <c r="D1066" s="3"/>
      <c r="E1066" s="3"/>
      <c r="F1066" s="3"/>
      <c r="G1066" s="3"/>
    </row>
    <row r="1067" spans="4:7" ht="12">
      <c r="D1067" s="3"/>
      <c r="E1067" s="3"/>
      <c r="F1067" s="3"/>
      <c r="G1067" s="3"/>
    </row>
    <row r="1068" spans="4:7" ht="12">
      <c r="D1068" s="3"/>
      <c r="E1068" s="3"/>
      <c r="F1068" s="3"/>
      <c r="G1068" s="3"/>
    </row>
    <row r="1069" spans="4:7" ht="12">
      <c r="D1069" s="3"/>
      <c r="E1069" s="3"/>
      <c r="F1069" s="3"/>
      <c r="G1069" s="3"/>
    </row>
    <row r="1070" spans="4:7" ht="12">
      <c r="D1070" s="3"/>
      <c r="E1070" s="3"/>
      <c r="F1070" s="3"/>
      <c r="G1070" s="3"/>
    </row>
    <row r="1071" spans="4:7" ht="12">
      <c r="D1071" s="3"/>
      <c r="E1071" s="3"/>
      <c r="F1071" s="3"/>
      <c r="G1071" s="3"/>
    </row>
    <row r="1072" spans="4:7" ht="12">
      <c r="D1072" s="3"/>
      <c r="E1072" s="3"/>
      <c r="F1072" s="3"/>
      <c r="G1072" s="3"/>
    </row>
    <row r="1073" spans="4:7" ht="12">
      <c r="D1073" s="3"/>
      <c r="E1073" s="3"/>
      <c r="F1073" s="3"/>
      <c r="G1073" s="3"/>
    </row>
    <row r="1074" spans="4:7" ht="12">
      <c r="D1074" s="3"/>
      <c r="E1074" s="3"/>
      <c r="F1074" s="3"/>
      <c r="G1074" s="3"/>
    </row>
    <row r="1075" spans="4:7" ht="12">
      <c r="D1075" s="3"/>
      <c r="E1075" s="3"/>
      <c r="F1075" s="3"/>
      <c r="G1075" s="3"/>
    </row>
    <row r="1076" spans="4:7" ht="12">
      <c r="D1076" s="3"/>
      <c r="E1076" s="3"/>
      <c r="F1076" s="3"/>
      <c r="G1076" s="3"/>
    </row>
    <row r="1077" spans="4:7" ht="12">
      <c r="D1077" s="3"/>
      <c r="E1077" s="3"/>
      <c r="F1077" s="3"/>
      <c r="G1077" s="3"/>
    </row>
    <row r="1078" spans="4:7" ht="12">
      <c r="D1078" s="3"/>
      <c r="E1078" s="3"/>
      <c r="F1078" s="3"/>
      <c r="G1078" s="3"/>
    </row>
    <row r="1079" spans="4:7" ht="12">
      <c r="D1079" s="3"/>
      <c r="E1079" s="3"/>
      <c r="F1079" s="3"/>
      <c r="G1079" s="3"/>
    </row>
    <row r="1080" spans="4:7" ht="12">
      <c r="D1080" s="3"/>
      <c r="E1080" s="3"/>
      <c r="F1080" s="3"/>
      <c r="G1080" s="3"/>
    </row>
    <row r="1081" spans="4:7" ht="12">
      <c r="D1081" s="3"/>
      <c r="E1081" s="3"/>
      <c r="F1081" s="3"/>
      <c r="G1081" s="3"/>
    </row>
    <row r="1082" spans="4:7" ht="12">
      <c r="D1082" s="3"/>
      <c r="E1082" s="3"/>
      <c r="F1082" s="3"/>
      <c r="G1082" s="3"/>
    </row>
    <row r="1083" spans="4:7" ht="12">
      <c r="D1083" s="3"/>
      <c r="E1083" s="3"/>
      <c r="F1083" s="3"/>
      <c r="G1083" s="3"/>
    </row>
    <row r="1084" spans="4:7" ht="12">
      <c r="D1084" s="3"/>
      <c r="E1084" s="3"/>
      <c r="F1084" s="3"/>
      <c r="G1084" s="3"/>
    </row>
    <row r="1085" spans="4:7" ht="12">
      <c r="D1085" s="3"/>
      <c r="E1085" s="3"/>
      <c r="F1085" s="3"/>
      <c r="G1085" s="3"/>
    </row>
    <row r="1086" spans="4:7" ht="12">
      <c r="D1086" s="3"/>
      <c r="E1086" s="3"/>
      <c r="F1086" s="3"/>
      <c r="G1086" s="3"/>
    </row>
    <row r="1087" spans="4:7" ht="12">
      <c r="D1087" s="3"/>
      <c r="E1087" s="3"/>
      <c r="F1087" s="3"/>
      <c r="G1087" s="3"/>
    </row>
    <row r="1088" spans="4:7" ht="12">
      <c r="D1088" s="3"/>
      <c r="E1088" s="3"/>
      <c r="F1088" s="3"/>
      <c r="G1088" s="3"/>
    </row>
    <row r="1089" spans="4:7" ht="12">
      <c r="D1089" s="3"/>
      <c r="E1089" s="3"/>
      <c r="F1089" s="3"/>
      <c r="G1089" s="3"/>
    </row>
    <row r="1090" spans="4:7" ht="12">
      <c r="D1090" s="3"/>
      <c r="E1090" s="3"/>
      <c r="F1090" s="3"/>
      <c r="G1090" s="3"/>
    </row>
    <row r="1091" spans="4:7" ht="12">
      <c r="D1091" s="3"/>
      <c r="E1091" s="3"/>
      <c r="F1091" s="3"/>
      <c r="G1091" s="3"/>
    </row>
    <row r="1092" spans="4:7" ht="12">
      <c r="D1092" s="3"/>
      <c r="E1092" s="3"/>
      <c r="F1092" s="3"/>
      <c r="G1092" s="3"/>
    </row>
    <row r="1093" spans="4:7" ht="12">
      <c r="D1093" s="3"/>
      <c r="E1093" s="3"/>
      <c r="F1093" s="3"/>
      <c r="G1093" s="3"/>
    </row>
    <row r="1094" spans="4:7" ht="12">
      <c r="D1094" s="3"/>
      <c r="E1094" s="3"/>
      <c r="F1094" s="3"/>
      <c r="G1094" s="3"/>
    </row>
    <row r="1095" spans="4:7" ht="12">
      <c r="D1095" s="3"/>
      <c r="E1095" s="3"/>
      <c r="F1095" s="3"/>
      <c r="G1095" s="3"/>
    </row>
    <row r="1096" spans="4:7" ht="12">
      <c r="D1096" s="3"/>
      <c r="E1096" s="3"/>
      <c r="F1096" s="3"/>
      <c r="G1096" s="3"/>
    </row>
    <row r="1097" spans="4:7" ht="12">
      <c r="D1097" s="3"/>
      <c r="E1097" s="3"/>
      <c r="F1097" s="3"/>
      <c r="G1097" s="3"/>
    </row>
    <row r="1098" spans="4:7" ht="12">
      <c r="D1098" s="3"/>
      <c r="E1098" s="3"/>
      <c r="F1098" s="3"/>
      <c r="G1098" s="3"/>
    </row>
    <row r="1099" spans="4:7" ht="12">
      <c r="D1099" s="3"/>
      <c r="E1099" s="3"/>
      <c r="F1099" s="3"/>
      <c r="G1099" s="3"/>
    </row>
    <row r="1100" spans="4:7" ht="12">
      <c r="D1100" s="3"/>
      <c r="E1100" s="3"/>
      <c r="F1100" s="3"/>
      <c r="G1100" s="3"/>
    </row>
    <row r="1101" spans="4:7" ht="12">
      <c r="D1101" s="3"/>
      <c r="E1101" s="3"/>
      <c r="F1101" s="3"/>
      <c r="G1101" s="3"/>
    </row>
    <row r="1102" spans="4:7" ht="12">
      <c r="D1102" s="3"/>
      <c r="E1102" s="3"/>
      <c r="F1102" s="3"/>
      <c r="G1102" s="3"/>
    </row>
    <row r="1103" spans="4:7" ht="12">
      <c r="D1103" s="3"/>
      <c r="E1103" s="3"/>
      <c r="F1103" s="3"/>
      <c r="G1103" s="3"/>
    </row>
    <row r="1104" spans="4:7" ht="12">
      <c r="D1104" s="3"/>
      <c r="E1104" s="3"/>
      <c r="F1104" s="3"/>
      <c r="G1104" s="3"/>
    </row>
    <row r="1105" spans="4:7" ht="12">
      <c r="D1105" s="3"/>
      <c r="E1105" s="3"/>
      <c r="F1105" s="3"/>
      <c r="G1105" s="3"/>
    </row>
    <row r="1106" spans="4:7" ht="12">
      <c r="D1106" s="3"/>
      <c r="E1106" s="3"/>
      <c r="F1106" s="3"/>
      <c r="G1106" s="3"/>
    </row>
    <row r="1107" spans="4:7" ht="12">
      <c r="D1107" s="3"/>
      <c r="E1107" s="3"/>
      <c r="F1107" s="3"/>
      <c r="G1107" s="3"/>
    </row>
    <row r="1108" spans="4:7" ht="12">
      <c r="D1108" s="3"/>
      <c r="E1108" s="3"/>
      <c r="F1108" s="3"/>
      <c r="G1108" s="3"/>
    </row>
    <row r="1109" spans="4:7" ht="12">
      <c r="D1109" s="3"/>
      <c r="E1109" s="3"/>
      <c r="F1109" s="3"/>
      <c r="G1109" s="3"/>
    </row>
    <row r="1110" spans="4:7" ht="12">
      <c r="D1110" s="3"/>
      <c r="E1110" s="3"/>
      <c r="F1110" s="3"/>
      <c r="G1110" s="3"/>
    </row>
    <row r="1111" spans="4:7" ht="12">
      <c r="D1111" s="3"/>
      <c r="E1111" s="3"/>
      <c r="F1111" s="3"/>
      <c r="G1111" s="3"/>
    </row>
    <row r="1112" spans="4:7" ht="12">
      <c r="D1112" s="3"/>
      <c r="E1112" s="3"/>
      <c r="F1112" s="3"/>
      <c r="G1112" s="3"/>
    </row>
    <row r="1113" spans="4:7" ht="12">
      <c r="D1113" s="3"/>
      <c r="E1113" s="3"/>
      <c r="F1113" s="3"/>
      <c r="G1113" s="3"/>
    </row>
    <row r="1114" spans="4:7" ht="12">
      <c r="D1114" s="3"/>
      <c r="E1114" s="3"/>
      <c r="F1114" s="3"/>
      <c r="G1114" s="3"/>
    </row>
    <row r="1115" spans="4:7" ht="12">
      <c r="D1115" s="3"/>
      <c r="E1115" s="3"/>
      <c r="F1115" s="3"/>
      <c r="G1115" s="3"/>
    </row>
    <row r="1116" spans="4:7" ht="12">
      <c r="D1116" s="3"/>
      <c r="E1116" s="3"/>
      <c r="F1116" s="3"/>
      <c r="G1116" s="3"/>
    </row>
    <row r="1117" spans="4:7" ht="12">
      <c r="D1117" s="3"/>
      <c r="E1117" s="3"/>
      <c r="F1117" s="3"/>
      <c r="G1117" s="3"/>
    </row>
    <row r="1118" spans="4:7" ht="12">
      <c r="D1118" s="3"/>
      <c r="E1118" s="3"/>
      <c r="F1118" s="3"/>
      <c r="G1118" s="3"/>
    </row>
    <row r="1119" spans="4:7" ht="12">
      <c r="D1119" s="3"/>
      <c r="E1119" s="3"/>
      <c r="F1119" s="3"/>
      <c r="G1119" s="3"/>
    </row>
    <row r="1120" spans="4:7" ht="12">
      <c r="D1120" s="3"/>
      <c r="E1120" s="3"/>
      <c r="F1120" s="3"/>
      <c r="G1120" s="3"/>
    </row>
    <row r="1121" spans="4:7" ht="12">
      <c r="D1121" s="3"/>
      <c r="E1121" s="3"/>
      <c r="F1121" s="3"/>
      <c r="G1121" s="3"/>
    </row>
    <row r="1122" spans="4:7" ht="12">
      <c r="D1122" s="3"/>
      <c r="E1122" s="3"/>
      <c r="F1122" s="3"/>
      <c r="G1122" s="3"/>
    </row>
    <row r="1123" spans="4:7" ht="12">
      <c r="D1123" s="3"/>
      <c r="E1123" s="3"/>
      <c r="F1123" s="3"/>
      <c r="G1123" s="3"/>
    </row>
    <row r="1124" spans="4:7" ht="12">
      <c r="D1124" s="3"/>
      <c r="E1124" s="3"/>
      <c r="F1124" s="3"/>
      <c r="G1124" s="3"/>
    </row>
    <row r="1125" spans="4:7" ht="12">
      <c r="D1125" s="3"/>
      <c r="E1125" s="3"/>
      <c r="F1125" s="3"/>
      <c r="G1125" s="3"/>
    </row>
    <row r="1126" spans="4:7" ht="12">
      <c r="D1126" s="3"/>
      <c r="E1126" s="3"/>
      <c r="F1126" s="3"/>
      <c r="G1126" s="3"/>
    </row>
    <row r="1127" spans="4:7" ht="12">
      <c r="D1127" s="3"/>
      <c r="E1127" s="3"/>
      <c r="F1127" s="3"/>
      <c r="G1127" s="3"/>
    </row>
    <row r="1128" spans="4:7" ht="12">
      <c r="D1128" s="3"/>
      <c r="E1128" s="3"/>
      <c r="F1128" s="3"/>
      <c r="G1128" s="3"/>
    </row>
    <row r="1129" spans="4:7" ht="12">
      <c r="D1129" s="3"/>
      <c r="E1129" s="3"/>
      <c r="F1129" s="3"/>
      <c r="G1129" s="3"/>
    </row>
    <row r="1130" spans="4:7" ht="12">
      <c r="D1130" s="3"/>
      <c r="E1130" s="3"/>
      <c r="F1130" s="3"/>
      <c r="G1130" s="3"/>
    </row>
    <row r="1131" spans="4:7" ht="12">
      <c r="D1131" s="3"/>
      <c r="E1131" s="3"/>
      <c r="F1131" s="3"/>
      <c r="G1131" s="3"/>
    </row>
    <row r="1132" spans="4:7" ht="12">
      <c r="D1132" s="3"/>
      <c r="E1132" s="3"/>
      <c r="F1132" s="3"/>
      <c r="G1132" s="3"/>
    </row>
    <row r="1133" spans="4:7" ht="12">
      <c r="D1133" s="3"/>
      <c r="E1133" s="3"/>
      <c r="F1133" s="3"/>
      <c r="G1133" s="3"/>
    </row>
    <row r="1134" spans="4:7" ht="12">
      <c r="D1134" s="3"/>
      <c r="E1134" s="3"/>
      <c r="F1134" s="3"/>
      <c r="G1134" s="3"/>
    </row>
    <row r="1135" spans="4:7" ht="12">
      <c r="D1135" s="3"/>
      <c r="E1135" s="3"/>
      <c r="F1135" s="3"/>
      <c r="G1135" s="3"/>
    </row>
    <row r="1136" spans="4:7" ht="12">
      <c r="D1136" s="3"/>
      <c r="E1136" s="3"/>
      <c r="F1136" s="3"/>
      <c r="G1136" s="3"/>
    </row>
    <row r="1137" spans="4:7" ht="12">
      <c r="D1137" s="3"/>
      <c r="E1137" s="3"/>
      <c r="F1137" s="3"/>
      <c r="G1137" s="3"/>
    </row>
    <row r="1138" spans="4:7" ht="12">
      <c r="D1138" s="3"/>
      <c r="E1138" s="3"/>
      <c r="F1138" s="3"/>
      <c r="G1138" s="3"/>
    </row>
    <row r="1139" spans="4:7" ht="12">
      <c r="D1139" s="3"/>
      <c r="E1139" s="3"/>
      <c r="F1139" s="3"/>
      <c r="G1139" s="3"/>
    </row>
    <row r="1140" spans="4:7" ht="12">
      <c r="D1140" s="3"/>
      <c r="E1140" s="3"/>
      <c r="F1140" s="3"/>
      <c r="G1140" s="3"/>
    </row>
    <row r="1141" spans="4:7" ht="12">
      <c r="D1141" s="3"/>
      <c r="E1141" s="3"/>
      <c r="F1141" s="3"/>
      <c r="G1141" s="3"/>
    </row>
    <row r="1142" spans="4:7" ht="12">
      <c r="D1142" s="3"/>
      <c r="E1142" s="3"/>
      <c r="F1142" s="3"/>
      <c r="G1142" s="3"/>
    </row>
    <row r="1143" spans="4:7" ht="12">
      <c r="D1143" s="3"/>
      <c r="E1143" s="3"/>
      <c r="F1143" s="3"/>
      <c r="G1143" s="3"/>
    </row>
    <row r="1144" spans="4:7" ht="12">
      <c r="D1144" s="3"/>
      <c r="E1144" s="3"/>
      <c r="F1144" s="3"/>
      <c r="G1144" s="3"/>
    </row>
    <row r="1145" spans="4:7" ht="12">
      <c r="D1145" s="3"/>
      <c r="E1145" s="3"/>
      <c r="F1145" s="3"/>
      <c r="G1145" s="3"/>
    </row>
    <row r="1146" spans="4:7" ht="12">
      <c r="D1146" s="3"/>
      <c r="E1146" s="3"/>
      <c r="F1146" s="3"/>
      <c r="G1146" s="3"/>
    </row>
    <row r="1147" spans="4:7" ht="12">
      <c r="D1147" s="3"/>
      <c r="E1147" s="3"/>
      <c r="F1147" s="3"/>
      <c r="G1147" s="3"/>
    </row>
    <row r="1148" spans="4:7" ht="12">
      <c r="D1148" s="3"/>
      <c r="E1148" s="3"/>
      <c r="F1148" s="3"/>
      <c r="G1148" s="3"/>
    </row>
    <row r="1149" spans="4:7" ht="12">
      <c r="D1149" s="3"/>
      <c r="E1149" s="3"/>
      <c r="F1149" s="3"/>
      <c r="G1149" s="3"/>
    </row>
    <row r="1150" spans="4:7" ht="12">
      <c r="D1150" s="3"/>
      <c r="E1150" s="3"/>
      <c r="F1150" s="3"/>
      <c r="G1150" s="3"/>
    </row>
    <row r="1151" spans="4:7" ht="12">
      <c r="D1151" s="3"/>
      <c r="E1151" s="3"/>
      <c r="F1151" s="3"/>
      <c r="G1151" s="3"/>
    </row>
    <row r="1152" spans="4:7" ht="12">
      <c r="D1152" s="3"/>
      <c r="E1152" s="3"/>
      <c r="F1152" s="3"/>
      <c r="G1152" s="3"/>
    </row>
    <row r="1153" spans="4:7" ht="12">
      <c r="D1153" s="3"/>
      <c r="E1153" s="3"/>
      <c r="F1153" s="3"/>
      <c r="G1153" s="3"/>
    </row>
    <row r="1154" spans="4:7" ht="12">
      <c r="D1154" s="3"/>
      <c r="E1154" s="3"/>
      <c r="F1154" s="3"/>
      <c r="G1154" s="3"/>
    </row>
    <row r="1155" spans="4:7" ht="12">
      <c r="D1155" s="3"/>
      <c r="E1155" s="3"/>
      <c r="F1155" s="3"/>
      <c r="G1155" s="3"/>
    </row>
    <row r="1156" spans="4:7" ht="12">
      <c r="D1156" s="3"/>
      <c r="E1156" s="3"/>
      <c r="F1156" s="3"/>
      <c r="G1156" s="3"/>
    </row>
    <row r="1157" spans="4:7" ht="12">
      <c r="D1157" s="3"/>
      <c r="E1157" s="3"/>
      <c r="F1157" s="3"/>
      <c r="G1157" s="3"/>
    </row>
    <row r="1158" spans="4:7" ht="12">
      <c r="D1158" s="3"/>
      <c r="E1158" s="3"/>
      <c r="F1158" s="3"/>
      <c r="G1158" s="3"/>
    </row>
    <row r="1159" spans="4:7" ht="12">
      <c r="D1159" s="3"/>
      <c r="E1159" s="3"/>
      <c r="F1159" s="3"/>
      <c r="G1159" s="3"/>
    </row>
    <row r="1160" spans="4:7" ht="12">
      <c r="D1160" s="3"/>
      <c r="E1160" s="3"/>
      <c r="F1160" s="3"/>
      <c r="G1160" s="3"/>
    </row>
    <row r="1161" spans="4:7" ht="12">
      <c r="D1161" s="3"/>
      <c r="E1161" s="3"/>
      <c r="F1161" s="3"/>
      <c r="G1161" s="3"/>
    </row>
    <row r="1162" spans="4:7" ht="12">
      <c r="D1162" s="3"/>
      <c r="E1162" s="3"/>
      <c r="F1162" s="3"/>
      <c r="G1162" s="3"/>
    </row>
    <row r="1163" spans="4:7" ht="12">
      <c r="D1163" s="3"/>
      <c r="E1163" s="3"/>
      <c r="F1163" s="3"/>
      <c r="G1163" s="3"/>
    </row>
    <row r="1164" spans="4:7" ht="12">
      <c r="D1164" s="3"/>
      <c r="E1164" s="3"/>
      <c r="F1164" s="3"/>
      <c r="G1164" s="3"/>
    </row>
    <row r="1165" spans="4:7" ht="12">
      <c r="D1165" s="3"/>
      <c r="E1165" s="3"/>
      <c r="F1165" s="3"/>
      <c r="G1165" s="3"/>
    </row>
    <row r="1166" spans="4:7" ht="12">
      <c r="D1166" s="3"/>
      <c r="E1166" s="3"/>
      <c r="F1166" s="3"/>
      <c r="G1166" s="3"/>
    </row>
    <row r="1167" spans="4:7" ht="12">
      <c r="D1167" s="3"/>
      <c r="E1167" s="3"/>
      <c r="F1167" s="3"/>
      <c r="G1167" s="3"/>
    </row>
    <row r="1168" spans="4:7" ht="12">
      <c r="D1168" s="3"/>
      <c r="E1168" s="3"/>
      <c r="F1168" s="3"/>
      <c r="G1168" s="3"/>
    </row>
    <row r="1169" spans="4:7" ht="12">
      <c r="D1169" s="3"/>
      <c r="E1169" s="3"/>
      <c r="F1169" s="3"/>
      <c r="G1169" s="3"/>
    </row>
    <row r="1170" spans="4:7" ht="12">
      <c r="D1170" s="3"/>
      <c r="E1170" s="3"/>
      <c r="F1170" s="3"/>
      <c r="G1170" s="3"/>
    </row>
    <row r="1171" spans="4:7" ht="12">
      <c r="D1171" s="3"/>
      <c r="E1171" s="3"/>
      <c r="F1171" s="3"/>
      <c r="G1171" s="3"/>
    </row>
    <row r="1172" spans="4:7" ht="12">
      <c r="D1172" s="3"/>
      <c r="E1172" s="3"/>
      <c r="F1172" s="3"/>
      <c r="G1172" s="3"/>
    </row>
    <row r="1173" spans="4:7" ht="12">
      <c r="D1173" s="3"/>
      <c r="E1173" s="3"/>
      <c r="F1173" s="3"/>
      <c r="G1173" s="3"/>
    </row>
    <row r="1174" spans="4:7" ht="12">
      <c r="D1174" s="3"/>
      <c r="E1174" s="3"/>
      <c r="F1174" s="3"/>
      <c r="G1174" s="3"/>
    </row>
    <row r="1175" spans="4:7" ht="12">
      <c r="D1175" s="3"/>
      <c r="E1175" s="3"/>
      <c r="F1175" s="3"/>
      <c r="G1175" s="3"/>
    </row>
    <row r="1176" spans="4:7" ht="12">
      <c r="D1176" s="3"/>
      <c r="E1176" s="3"/>
      <c r="F1176" s="3"/>
      <c r="G1176" s="3"/>
    </row>
    <row r="1177" spans="4:7" ht="12">
      <c r="D1177" s="3"/>
      <c r="E1177" s="3"/>
      <c r="F1177" s="3"/>
      <c r="G1177" s="3"/>
    </row>
    <row r="1178" spans="4:7" ht="12">
      <c r="D1178" s="3"/>
      <c r="E1178" s="3"/>
      <c r="F1178" s="3"/>
      <c r="G1178" s="3"/>
    </row>
    <row r="1179" spans="4:7" ht="12">
      <c r="D1179" s="3"/>
      <c r="E1179" s="3"/>
      <c r="F1179" s="3"/>
      <c r="G1179" s="3"/>
    </row>
    <row r="1180" spans="4:7" ht="12">
      <c r="D1180" s="3"/>
      <c r="E1180" s="3"/>
      <c r="F1180" s="3"/>
      <c r="G1180" s="3"/>
    </row>
    <row r="1181" spans="4:7" ht="12">
      <c r="D1181" s="3"/>
      <c r="E1181" s="3"/>
      <c r="F1181" s="3"/>
      <c r="G1181" s="3"/>
    </row>
    <row r="1182" spans="4:7" ht="12">
      <c r="D1182" s="3"/>
      <c r="E1182" s="3"/>
      <c r="F1182" s="3"/>
      <c r="G1182" s="3"/>
    </row>
    <row r="1183" spans="4:7" ht="12">
      <c r="D1183" s="3"/>
      <c r="E1183" s="3"/>
      <c r="F1183" s="3"/>
      <c r="G1183" s="3"/>
    </row>
    <row r="1184" spans="4:7" ht="12">
      <c r="D1184" s="3"/>
      <c r="E1184" s="3"/>
      <c r="F1184" s="3"/>
      <c r="G1184" s="3"/>
    </row>
    <row r="1185" spans="4:7" ht="12">
      <c r="D1185" s="3"/>
      <c r="E1185" s="3"/>
      <c r="F1185" s="3"/>
      <c r="G1185" s="3"/>
    </row>
    <row r="1186" spans="4:7" ht="12">
      <c r="D1186" s="3"/>
      <c r="E1186" s="3"/>
      <c r="F1186" s="3"/>
      <c r="G1186" s="3"/>
    </row>
    <row r="1187" spans="4:7" ht="12">
      <c r="D1187" s="3"/>
      <c r="E1187" s="3"/>
      <c r="F1187" s="3"/>
      <c r="G1187" s="3"/>
    </row>
    <row r="1188" spans="4:7" ht="12">
      <c r="D1188" s="3"/>
      <c r="E1188" s="3"/>
      <c r="F1188" s="3"/>
      <c r="G1188" s="3"/>
    </row>
    <row r="1189" spans="4:7" ht="12">
      <c r="D1189" s="3"/>
      <c r="E1189" s="3"/>
      <c r="F1189" s="3"/>
      <c r="G1189" s="3"/>
    </row>
    <row r="1190" spans="4:7" ht="12">
      <c r="D1190" s="3"/>
      <c r="E1190" s="3"/>
      <c r="F1190" s="3"/>
      <c r="G1190" s="3"/>
    </row>
    <row r="1191" spans="4:7" ht="12">
      <c r="D1191" s="3"/>
      <c r="E1191" s="3"/>
      <c r="F1191" s="3"/>
      <c r="G1191" s="3"/>
    </row>
    <row r="1192" spans="4:7" ht="12">
      <c r="D1192" s="3"/>
      <c r="E1192" s="3"/>
      <c r="F1192" s="3"/>
      <c r="G1192" s="3"/>
    </row>
    <row r="1193" spans="4:7" ht="12">
      <c r="D1193" s="3"/>
      <c r="E1193" s="3"/>
      <c r="F1193" s="3"/>
      <c r="G1193" s="3"/>
    </row>
    <row r="1194" spans="4:7" ht="12">
      <c r="D1194" s="3"/>
      <c r="E1194" s="3"/>
      <c r="F1194" s="3"/>
      <c r="G1194" s="3"/>
    </row>
    <row r="1195" spans="4:7" ht="12">
      <c r="D1195" s="3"/>
      <c r="E1195" s="3"/>
      <c r="F1195" s="3"/>
      <c r="G1195" s="3"/>
    </row>
    <row r="1196" spans="4:7" ht="12">
      <c r="D1196" s="3"/>
      <c r="E1196" s="3"/>
      <c r="F1196" s="3"/>
      <c r="G1196" s="3"/>
    </row>
    <row r="1197" spans="4:7" ht="12">
      <c r="D1197" s="3"/>
      <c r="E1197" s="3"/>
      <c r="F1197" s="3"/>
      <c r="G1197" s="3"/>
    </row>
    <row r="1198" spans="4:7" ht="12">
      <c r="D1198" s="3"/>
      <c r="E1198" s="3"/>
      <c r="F1198" s="3"/>
      <c r="G1198" s="3"/>
    </row>
    <row r="1199" spans="4:7" ht="12">
      <c r="D1199" s="3"/>
      <c r="E1199" s="3"/>
      <c r="F1199" s="3"/>
      <c r="G1199" s="3"/>
    </row>
    <row r="1200" spans="4:7" ht="12">
      <c r="D1200" s="3"/>
      <c r="E1200" s="3"/>
      <c r="F1200" s="3"/>
      <c r="G1200" s="3"/>
    </row>
    <row r="1201" spans="4:7" ht="12">
      <c r="D1201" s="3"/>
      <c r="E1201" s="3"/>
      <c r="F1201" s="3"/>
      <c r="G1201" s="3"/>
    </row>
    <row r="1202" spans="4:7" ht="12">
      <c r="D1202" s="3"/>
      <c r="E1202" s="3"/>
      <c r="F1202" s="3"/>
      <c r="G1202" s="3"/>
    </row>
    <row r="1203" spans="4:7" ht="12">
      <c r="D1203" s="3"/>
      <c r="E1203" s="3"/>
      <c r="F1203" s="3"/>
      <c r="G1203" s="3"/>
    </row>
    <row r="1204" spans="4:7" ht="12">
      <c r="D1204" s="3"/>
      <c r="E1204" s="3"/>
      <c r="F1204" s="3"/>
      <c r="G1204" s="3"/>
    </row>
    <row r="1205" spans="4:7" ht="12">
      <c r="D1205" s="3"/>
      <c r="E1205" s="3"/>
      <c r="F1205" s="3"/>
      <c r="G1205" s="3"/>
    </row>
    <row r="1206" spans="4:7" ht="12">
      <c r="D1206" s="3"/>
      <c r="E1206" s="3"/>
      <c r="F1206" s="3"/>
      <c r="G1206" s="3"/>
    </row>
    <row r="1207" spans="4:7" ht="12">
      <c r="D1207" s="3"/>
      <c r="E1207" s="3"/>
      <c r="F1207" s="3"/>
      <c r="G1207" s="3"/>
    </row>
    <row r="1208" spans="4:7" ht="12">
      <c r="D1208" s="3"/>
      <c r="E1208" s="3"/>
      <c r="F1208" s="3"/>
      <c r="G1208" s="3"/>
    </row>
    <row r="1209" spans="4:7" ht="12">
      <c r="D1209" s="3"/>
      <c r="E1209" s="3"/>
      <c r="F1209" s="3"/>
      <c r="G1209" s="3"/>
    </row>
    <row r="1210" spans="4:7" ht="12">
      <c r="D1210" s="3"/>
      <c r="E1210" s="3"/>
      <c r="F1210" s="3"/>
      <c r="G1210" s="3"/>
    </row>
    <row r="1211" spans="4:7" ht="12">
      <c r="D1211" s="3"/>
      <c r="E1211" s="3"/>
      <c r="F1211" s="3"/>
      <c r="G1211" s="3"/>
    </row>
    <row r="1212" spans="4:7" ht="12">
      <c r="D1212" s="3"/>
      <c r="E1212" s="3"/>
      <c r="F1212" s="3"/>
      <c r="G1212" s="3"/>
    </row>
    <row r="1213" spans="4:7" ht="12">
      <c r="D1213" s="3"/>
      <c r="E1213" s="3"/>
      <c r="F1213" s="3"/>
      <c r="G1213" s="3"/>
    </row>
    <row r="1214" spans="4:7" ht="12">
      <c r="D1214" s="3"/>
      <c r="E1214" s="3"/>
      <c r="F1214" s="3"/>
      <c r="G1214" s="3"/>
    </row>
    <row r="1215" spans="4:7" ht="12">
      <c r="D1215" s="3"/>
      <c r="E1215" s="3"/>
      <c r="F1215" s="3"/>
      <c r="G1215" s="3"/>
    </row>
    <row r="1216" spans="4:7" ht="12">
      <c r="D1216" s="3"/>
      <c r="E1216" s="3"/>
      <c r="F1216" s="3"/>
      <c r="G1216" s="3"/>
    </row>
    <row r="1217" spans="4:7" ht="12">
      <c r="D1217" s="3"/>
      <c r="E1217" s="3"/>
      <c r="F1217" s="3"/>
      <c r="G1217" s="3"/>
    </row>
    <row r="1218" spans="4:7" ht="12">
      <c r="D1218" s="3"/>
      <c r="E1218" s="3"/>
      <c r="F1218" s="3"/>
      <c r="G1218" s="3"/>
    </row>
    <row r="1219" spans="4:7" ht="12">
      <c r="D1219" s="3"/>
      <c r="E1219" s="3"/>
      <c r="F1219" s="3"/>
      <c r="G1219" s="3"/>
    </row>
    <row r="1220" spans="4:7" ht="12">
      <c r="D1220" s="3"/>
      <c r="E1220" s="3"/>
      <c r="F1220" s="3"/>
      <c r="G1220" s="3"/>
    </row>
    <row r="1221" spans="4:7" ht="12">
      <c r="D1221" s="3"/>
      <c r="E1221" s="3"/>
      <c r="F1221" s="3"/>
      <c r="G1221" s="3"/>
    </row>
    <row r="1222" spans="4:7" ht="12">
      <c r="D1222" s="3"/>
      <c r="E1222" s="3"/>
      <c r="F1222" s="3"/>
      <c r="G1222" s="3"/>
    </row>
    <row r="1223" spans="4:7" ht="12">
      <c r="D1223" s="3"/>
      <c r="E1223" s="3"/>
      <c r="F1223" s="3"/>
      <c r="G1223" s="3"/>
    </row>
    <row r="1224" spans="4:7" ht="12">
      <c r="D1224" s="3"/>
      <c r="E1224" s="3"/>
      <c r="F1224" s="3"/>
      <c r="G1224" s="3"/>
    </row>
    <row r="1225" spans="4:7" ht="12">
      <c r="D1225" s="3"/>
      <c r="E1225" s="3"/>
      <c r="F1225" s="3"/>
      <c r="G1225" s="3"/>
    </row>
    <row r="1226" spans="4:7" ht="12">
      <c r="D1226" s="3"/>
      <c r="E1226" s="3"/>
      <c r="F1226" s="3"/>
      <c r="G1226" s="3"/>
    </row>
    <row r="1227" spans="4:7" ht="12">
      <c r="D1227" s="3"/>
      <c r="E1227" s="3"/>
      <c r="F1227" s="3"/>
      <c r="G1227" s="3"/>
    </row>
    <row r="1228" spans="4:7" ht="12">
      <c r="D1228" s="3"/>
      <c r="E1228" s="3"/>
      <c r="F1228" s="3"/>
      <c r="G1228" s="3"/>
    </row>
    <row r="1229" spans="4:7" ht="12">
      <c r="D1229" s="3"/>
      <c r="E1229" s="3"/>
      <c r="F1229" s="3"/>
      <c r="G1229" s="3"/>
    </row>
    <row r="1230" spans="4:7" ht="12">
      <c r="D1230" s="3"/>
      <c r="E1230" s="3"/>
      <c r="F1230" s="3"/>
      <c r="G1230" s="3"/>
    </row>
    <row r="1231" spans="4:7" ht="12">
      <c r="D1231" s="3"/>
      <c r="E1231" s="3"/>
      <c r="F1231" s="3"/>
      <c r="G1231" s="3"/>
    </row>
    <row r="1232" spans="4:7" ht="12">
      <c r="D1232" s="3"/>
      <c r="E1232" s="3"/>
      <c r="F1232" s="3"/>
      <c r="G1232" s="3"/>
    </row>
    <row r="1233" spans="4:7" ht="12">
      <c r="D1233" s="3"/>
      <c r="E1233" s="3"/>
      <c r="F1233" s="3"/>
      <c r="G1233" s="3"/>
    </row>
    <row r="1234" spans="4:7" ht="12">
      <c r="D1234" s="3"/>
      <c r="E1234" s="3"/>
      <c r="F1234" s="3"/>
      <c r="G1234" s="3"/>
    </row>
    <row r="1235" spans="4:7" ht="12">
      <c r="D1235" s="3"/>
      <c r="E1235" s="3"/>
      <c r="F1235" s="3"/>
      <c r="G1235" s="3"/>
    </row>
    <row r="1236" spans="4:7" ht="12">
      <c r="D1236" s="3"/>
      <c r="E1236" s="3"/>
      <c r="F1236" s="3"/>
      <c r="G1236" s="3"/>
    </row>
    <row r="1237" spans="4:7" ht="12">
      <c r="D1237" s="3"/>
      <c r="E1237" s="3"/>
      <c r="F1237" s="3"/>
      <c r="G1237" s="3"/>
    </row>
    <row r="1238" spans="4:7" ht="12">
      <c r="D1238" s="3"/>
      <c r="E1238" s="3"/>
      <c r="F1238" s="3"/>
      <c r="G1238" s="3"/>
    </row>
    <row r="1239" spans="4:7" ht="12">
      <c r="D1239" s="3"/>
      <c r="E1239" s="3"/>
      <c r="F1239" s="3"/>
      <c r="G1239" s="3"/>
    </row>
    <row r="1240" spans="4:7" ht="12">
      <c r="D1240" s="3"/>
      <c r="E1240" s="3"/>
      <c r="F1240" s="3"/>
      <c r="G1240" s="3"/>
    </row>
    <row r="1241" spans="4:7" ht="12">
      <c r="D1241" s="3"/>
      <c r="E1241" s="3"/>
      <c r="F1241" s="3"/>
      <c r="G1241" s="3"/>
    </row>
    <row r="1242" spans="4:7" ht="12">
      <c r="D1242" s="3"/>
      <c r="E1242" s="3"/>
      <c r="F1242" s="3"/>
      <c r="G1242" s="3"/>
    </row>
    <row r="1243" spans="4:7" ht="12">
      <c r="D1243" s="3"/>
      <c r="E1243" s="3"/>
      <c r="F1243" s="3"/>
      <c r="G1243" s="3"/>
    </row>
    <row r="1244" spans="4:7" ht="12">
      <c r="D1244" s="3"/>
      <c r="E1244" s="3"/>
      <c r="F1244" s="3"/>
      <c r="G1244" s="3"/>
    </row>
    <row r="1245" spans="4:7" ht="12">
      <c r="D1245" s="3"/>
      <c r="E1245" s="3"/>
      <c r="F1245" s="3"/>
      <c r="G1245" s="3"/>
    </row>
    <row r="1246" spans="4:7" ht="12">
      <c r="D1246" s="3"/>
      <c r="E1246" s="3"/>
      <c r="F1246" s="3"/>
      <c r="G1246" s="3"/>
    </row>
    <row r="1247" spans="4:7" ht="12">
      <c r="D1247" s="3"/>
      <c r="E1247" s="3"/>
      <c r="F1247" s="3"/>
      <c r="G1247" s="3"/>
    </row>
    <row r="1248" spans="4:7" ht="12">
      <c r="D1248" s="3"/>
      <c r="E1248" s="3"/>
      <c r="F1248" s="3"/>
      <c r="G1248" s="3"/>
    </row>
    <row r="1249" spans="4:7" ht="12">
      <c r="D1249" s="3"/>
      <c r="E1249" s="3"/>
      <c r="F1249" s="3"/>
      <c r="G1249" s="3"/>
    </row>
    <row r="1250" spans="4:7" ht="12">
      <c r="D1250" s="3"/>
      <c r="E1250" s="3"/>
      <c r="F1250" s="3"/>
      <c r="G1250" s="3"/>
    </row>
    <row r="1251" spans="4:7" ht="12">
      <c r="D1251" s="3"/>
      <c r="E1251" s="3"/>
      <c r="F1251" s="3"/>
      <c r="G1251" s="3"/>
    </row>
    <row r="1252" spans="4:7" ht="12">
      <c r="D1252" s="3"/>
      <c r="E1252" s="3"/>
      <c r="F1252" s="3"/>
      <c r="G1252" s="3"/>
    </row>
    <row r="1253" spans="4:7" ht="12">
      <c r="D1253" s="3"/>
      <c r="E1253" s="3"/>
      <c r="F1253" s="3"/>
      <c r="G1253" s="3"/>
    </row>
    <row r="1254" spans="4:7" ht="12">
      <c r="D1254" s="3"/>
      <c r="E1254" s="3"/>
      <c r="F1254" s="3"/>
      <c r="G1254" s="3"/>
    </row>
    <row r="1255" spans="4:7" ht="12">
      <c r="D1255" s="3"/>
      <c r="E1255" s="3"/>
      <c r="F1255" s="3"/>
      <c r="G1255" s="3"/>
    </row>
    <row r="1256" spans="4:7" ht="12">
      <c r="D1256" s="3"/>
      <c r="E1256" s="3"/>
      <c r="F1256" s="3"/>
      <c r="G1256" s="3"/>
    </row>
    <row r="1257" spans="4:7" ht="12">
      <c r="D1257" s="3"/>
      <c r="E1257" s="3"/>
      <c r="F1257" s="3"/>
      <c r="G1257" s="3"/>
    </row>
    <row r="1258" spans="4:7" ht="12">
      <c r="D1258" s="3"/>
      <c r="E1258" s="3"/>
      <c r="F1258" s="3"/>
      <c r="G1258" s="3"/>
    </row>
    <row r="1259" spans="4:7" ht="12">
      <c r="D1259" s="3"/>
      <c r="E1259" s="3"/>
      <c r="F1259" s="3"/>
      <c r="G1259" s="3"/>
    </row>
    <row r="1260" spans="4:7" ht="12">
      <c r="D1260" s="3"/>
      <c r="E1260" s="3"/>
      <c r="F1260" s="3"/>
      <c r="G1260" s="3"/>
    </row>
    <row r="1261" spans="4:7" ht="12">
      <c r="D1261" s="3"/>
      <c r="E1261" s="3"/>
      <c r="F1261" s="3"/>
      <c r="G1261" s="3"/>
    </row>
    <row r="1262" spans="4:7" ht="12">
      <c r="D1262" s="3"/>
      <c r="E1262" s="3"/>
      <c r="F1262" s="3"/>
      <c r="G1262" s="3"/>
    </row>
    <row r="1263" spans="4:7" ht="12">
      <c r="D1263" s="3"/>
      <c r="E1263" s="3"/>
      <c r="F1263" s="3"/>
      <c r="G1263" s="3"/>
    </row>
    <row r="1264" spans="4:7" ht="12">
      <c r="D1264" s="3"/>
      <c r="E1264" s="3"/>
      <c r="F1264" s="3"/>
      <c r="G1264" s="3"/>
    </row>
    <row r="1265" spans="4:7" ht="12">
      <c r="D1265" s="3"/>
      <c r="E1265" s="3"/>
      <c r="F1265" s="3"/>
      <c r="G1265" s="3"/>
    </row>
    <row r="1266" spans="4:7" ht="12">
      <c r="D1266" s="3"/>
      <c r="E1266" s="3"/>
      <c r="F1266" s="3"/>
      <c r="G1266" s="3"/>
    </row>
    <row r="1267" spans="4:7" ht="12">
      <c r="D1267" s="3"/>
      <c r="E1267" s="3"/>
      <c r="F1267" s="3"/>
      <c r="G1267" s="3"/>
    </row>
    <row r="1268" spans="4:7" ht="12">
      <c r="D1268" s="3"/>
      <c r="E1268" s="3"/>
      <c r="F1268" s="3"/>
      <c r="G1268" s="3"/>
    </row>
    <row r="1269" spans="4:7" ht="12">
      <c r="D1269" s="3"/>
      <c r="E1269" s="3"/>
      <c r="F1269" s="3"/>
      <c r="G1269" s="3"/>
    </row>
    <row r="1270" spans="4:7" ht="12">
      <c r="D1270" s="3"/>
      <c r="E1270" s="3"/>
      <c r="F1270" s="3"/>
      <c r="G1270" s="3"/>
    </row>
    <row r="1271" spans="4:7" ht="12">
      <c r="D1271" s="3"/>
      <c r="E1271" s="3"/>
      <c r="F1271" s="3"/>
      <c r="G1271" s="3"/>
    </row>
    <row r="1272" spans="4:7" ht="12">
      <c r="D1272" s="3"/>
      <c r="E1272" s="3"/>
      <c r="F1272" s="3"/>
      <c r="G1272" s="3"/>
    </row>
    <row r="1273" spans="4:7" ht="12">
      <c r="D1273" s="3"/>
      <c r="E1273" s="3"/>
      <c r="F1273" s="3"/>
      <c r="G1273" s="3"/>
    </row>
    <row r="1274" spans="4:7" ht="12">
      <c r="D1274" s="3"/>
      <c r="E1274" s="3"/>
      <c r="F1274" s="3"/>
      <c r="G1274" s="3"/>
    </row>
    <row r="1275" spans="4:7" ht="12">
      <c r="D1275" s="3"/>
      <c r="E1275" s="3"/>
      <c r="F1275" s="3"/>
      <c r="G1275" s="3"/>
    </row>
    <row r="1276" spans="4:7" ht="12">
      <c r="D1276" s="3"/>
      <c r="E1276" s="3"/>
      <c r="F1276" s="3"/>
      <c r="G1276" s="3"/>
    </row>
    <row r="1277" spans="4:7" ht="12">
      <c r="D1277" s="3"/>
      <c r="E1277" s="3"/>
      <c r="F1277" s="3"/>
      <c r="G1277" s="3"/>
    </row>
    <row r="1278" spans="4:7" ht="12">
      <c r="D1278" s="3"/>
      <c r="E1278" s="3"/>
      <c r="F1278" s="3"/>
      <c r="G1278" s="3"/>
    </row>
    <row r="1279" spans="4:7" ht="12">
      <c r="D1279" s="3"/>
      <c r="E1279" s="3"/>
      <c r="F1279" s="3"/>
      <c r="G1279" s="3"/>
    </row>
    <row r="1280" spans="4:7" ht="12">
      <c r="D1280" s="3"/>
      <c r="E1280" s="3"/>
      <c r="F1280" s="3"/>
      <c r="G1280" s="3"/>
    </row>
    <row r="1281" spans="4:7" ht="12">
      <c r="D1281" s="3"/>
      <c r="E1281" s="3"/>
      <c r="F1281" s="3"/>
      <c r="G1281" s="3"/>
    </row>
    <row r="1282" spans="4:7" ht="12">
      <c r="D1282" s="3"/>
      <c r="E1282" s="3"/>
      <c r="F1282" s="3"/>
      <c r="G1282" s="3"/>
    </row>
    <row r="1283" spans="4:7" ht="12">
      <c r="D1283" s="3"/>
      <c r="E1283" s="3"/>
      <c r="F1283" s="3"/>
      <c r="G1283" s="3"/>
    </row>
    <row r="1284" spans="4:7" ht="12">
      <c r="D1284" s="3"/>
      <c r="E1284" s="3"/>
      <c r="F1284" s="3"/>
      <c r="G1284" s="3"/>
    </row>
    <row r="1285" spans="4:7" ht="12">
      <c r="D1285" s="3"/>
      <c r="E1285" s="3"/>
      <c r="F1285" s="3"/>
      <c r="G1285" s="3"/>
    </row>
    <row r="1286" spans="4:7" ht="12">
      <c r="D1286" s="3"/>
      <c r="E1286" s="3"/>
      <c r="F1286" s="3"/>
      <c r="G1286" s="3"/>
    </row>
    <row r="1287" spans="4:7" ht="12">
      <c r="D1287" s="3"/>
      <c r="E1287" s="3"/>
      <c r="F1287" s="3"/>
      <c r="G1287" s="3"/>
    </row>
    <row r="1288" spans="4:7" ht="12">
      <c r="D1288" s="3"/>
      <c r="E1288" s="3"/>
      <c r="F1288" s="3"/>
      <c r="G1288" s="3"/>
    </row>
    <row r="1289" spans="4:7" ht="12">
      <c r="D1289" s="3"/>
      <c r="E1289" s="3"/>
      <c r="F1289" s="3"/>
      <c r="G1289" s="3"/>
    </row>
    <row r="1290" spans="4:7" ht="12">
      <c r="D1290" s="3"/>
      <c r="E1290" s="3"/>
      <c r="F1290" s="3"/>
      <c r="G1290" s="3"/>
    </row>
    <row r="1291" spans="4:7" ht="12">
      <c r="D1291" s="3"/>
      <c r="E1291" s="3"/>
      <c r="F1291" s="3"/>
      <c r="G1291" s="3"/>
    </row>
    <row r="1292" spans="4:7" ht="12">
      <c r="D1292" s="3"/>
      <c r="E1292" s="3"/>
      <c r="F1292" s="3"/>
      <c r="G1292" s="3"/>
    </row>
    <row r="1293" spans="4:7" ht="12">
      <c r="D1293" s="3"/>
      <c r="E1293" s="3"/>
      <c r="F1293" s="3"/>
      <c r="G1293" s="3"/>
    </row>
    <row r="1294" spans="4:7" ht="12">
      <c r="D1294" s="3"/>
      <c r="E1294" s="3"/>
      <c r="F1294" s="3"/>
      <c r="G1294" s="3"/>
    </row>
    <row r="1295" spans="4:7" ht="12">
      <c r="D1295" s="3"/>
      <c r="E1295" s="3"/>
      <c r="F1295" s="3"/>
      <c r="G1295" s="3"/>
    </row>
    <row r="1296" spans="4:7" ht="12">
      <c r="D1296" s="3"/>
      <c r="E1296" s="3"/>
      <c r="F1296" s="3"/>
      <c r="G1296" s="3"/>
    </row>
    <row r="1297" spans="4:7" ht="12">
      <c r="D1297" s="3"/>
      <c r="E1297" s="3"/>
      <c r="F1297" s="3"/>
      <c r="G1297" s="3"/>
    </row>
    <row r="1298" spans="4:7" ht="12">
      <c r="D1298" s="3"/>
      <c r="E1298" s="3"/>
      <c r="F1298" s="3"/>
      <c r="G1298" s="3"/>
    </row>
    <row r="1299" spans="4:7" ht="12">
      <c r="D1299" s="3"/>
      <c r="E1299" s="3"/>
      <c r="F1299" s="3"/>
      <c r="G1299" s="3"/>
    </row>
    <row r="1300" spans="4:7" ht="12">
      <c r="D1300" s="3"/>
      <c r="E1300" s="3"/>
      <c r="F1300" s="3"/>
      <c r="G1300" s="3"/>
    </row>
    <row r="1301" spans="4:7" ht="12">
      <c r="D1301" s="3"/>
      <c r="E1301" s="3"/>
      <c r="F1301" s="3"/>
      <c r="G1301" s="3"/>
    </row>
    <row r="1302" spans="4:7" ht="12">
      <c r="D1302" s="3"/>
      <c r="E1302" s="3"/>
      <c r="F1302" s="3"/>
      <c r="G1302" s="3"/>
    </row>
    <row r="1303" spans="4:7" ht="12">
      <c r="D1303" s="3"/>
      <c r="E1303" s="3"/>
      <c r="F1303" s="3"/>
      <c r="G1303" s="3"/>
    </row>
    <row r="1304" spans="4:7" ht="12">
      <c r="D1304" s="3"/>
      <c r="E1304" s="3"/>
      <c r="F1304" s="3"/>
      <c r="G1304" s="3"/>
    </row>
    <row r="1305" spans="4:7" ht="12">
      <c r="D1305" s="3"/>
      <c r="E1305" s="3"/>
      <c r="F1305" s="3"/>
      <c r="G1305" s="3"/>
    </row>
    <row r="1306" spans="4:7" ht="12">
      <c r="D1306" s="3"/>
      <c r="E1306" s="3"/>
      <c r="F1306" s="3"/>
      <c r="G1306" s="3"/>
    </row>
    <row r="1307" spans="4:7" ht="12">
      <c r="D1307" s="3"/>
      <c r="E1307" s="3"/>
      <c r="F1307" s="3"/>
      <c r="G1307" s="3"/>
    </row>
    <row r="1308" spans="4:7" ht="12">
      <c r="D1308" s="3"/>
      <c r="E1308" s="3"/>
      <c r="F1308" s="3"/>
      <c r="G1308" s="3"/>
    </row>
    <row r="1309" spans="4:7" ht="12">
      <c r="D1309" s="3"/>
      <c r="E1309" s="3"/>
      <c r="F1309" s="3"/>
      <c r="G1309" s="3"/>
    </row>
    <row r="1310" spans="4:7" ht="12">
      <c r="D1310" s="3"/>
      <c r="E1310" s="3"/>
      <c r="F1310" s="3"/>
      <c r="G1310" s="3"/>
    </row>
    <row r="1311" spans="4:7" ht="12">
      <c r="D1311" s="3"/>
      <c r="E1311" s="3"/>
      <c r="F1311" s="3"/>
      <c r="G1311" s="3"/>
    </row>
    <row r="1312" spans="4:7" ht="12">
      <c r="D1312" s="3"/>
      <c r="E1312" s="3"/>
      <c r="F1312" s="3"/>
      <c r="G1312" s="3"/>
    </row>
    <row r="1313" spans="4:7" ht="12">
      <c r="D1313" s="3"/>
      <c r="E1313" s="3"/>
      <c r="F1313" s="3"/>
      <c r="G1313" s="3"/>
    </row>
    <row r="1314" spans="4:7" ht="12">
      <c r="D1314" s="3"/>
      <c r="E1314" s="3"/>
      <c r="F1314" s="3"/>
      <c r="G1314" s="3"/>
    </row>
    <row r="1315" spans="4:7" ht="12">
      <c r="D1315" s="3"/>
      <c r="E1315" s="3"/>
      <c r="F1315" s="3"/>
      <c r="G1315" s="3"/>
    </row>
    <row r="1316" spans="4:7" ht="12">
      <c r="D1316" s="3"/>
      <c r="E1316" s="3"/>
      <c r="F1316" s="3"/>
      <c r="G1316" s="3"/>
    </row>
    <row r="1317" spans="4:7" ht="12">
      <c r="D1317" s="3"/>
      <c r="E1317" s="3"/>
      <c r="F1317" s="3"/>
      <c r="G1317" s="3"/>
    </row>
    <row r="1318" spans="4:7" ht="12">
      <c r="D1318" s="3"/>
      <c r="E1318" s="3"/>
      <c r="F1318" s="3"/>
      <c r="G1318" s="3"/>
    </row>
    <row r="1319" spans="4:7" ht="12">
      <c r="D1319" s="3"/>
      <c r="E1319" s="3"/>
      <c r="F1319" s="3"/>
      <c r="G1319" s="3"/>
    </row>
    <row r="1320" spans="4:7" ht="12">
      <c r="D1320" s="3"/>
      <c r="E1320" s="3"/>
      <c r="F1320" s="3"/>
      <c r="G1320" s="3"/>
    </row>
    <row r="1321" spans="4:7" ht="12">
      <c r="D1321" s="3"/>
      <c r="E1321" s="3"/>
      <c r="F1321" s="3"/>
      <c r="G1321" s="3"/>
    </row>
    <row r="1322" spans="4:7" ht="12">
      <c r="D1322" s="3"/>
      <c r="E1322" s="3"/>
      <c r="F1322" s="3"/>
      <c r="G1322" s="3"/>
    </row>
    <row r="1323" spans="4:7" ht="12">
      <c r="D1323" s="3"/>
      <c r="E1323" s="3"/>
      <c r="F1323" s="3"/>
      <c r="G1323" s="3"/>
    </row>
    <row r="1324" spans="4:7" ht="12">
      <c r="D1324" s="3"/>
      <c r="E1324" s="3"/>
      <c r="F1324" s="3"/>
      <c r="G1324" s="3"/>
    </row>
    <row r="1325" spans="4:7" ht="12">
      <c r="D1325" s="3"/>
      <c r="E1325" s="3"/>
      <c r="F1325" s="3"/>
      <c r="G1325" s="3"/>
    </row>
    <row r="1326" spans="4:7" ht="12">
      <c r="D1326" s="3"/>
      <c r="E1326" s="3"/>
      <c r="F1326" s="3"/>
      <c r="G1326" s="3"/>
    </row>
    <row r="1327" spans="4:7" ht="12">
      <c r="D1327" s="3"/>
      <c r="E1327" s="3"/>
      <c r="F1327" s="3"/>
      <c r="G1327" s="3"/>
    </row>
    <row r="1328" spans="4:7" ht="12">
      <c r="D1328" s="3"/>
      <c r="E1328" s="3"/>
      <c r="F1328" s="3"/>
      <c r="G1328" s="3"/>
    </row>
    <row r="1329" spans="4:7" ht="12">
      <c r="D1329" s="3"/>
      <c r="E1329" s="3"/>
      <c r="F1329" s="3"/>
      <c r="G1329" s="3"/>
    </row>
    <row r="1330" spans="4:7" ht="12">
      <c r="D1330" s="3"/>
      <c r="E1330" s="3"/>
      <c r="F1330" s="3"/>
      <c r="G1330" s="3"/>
    </row>
    <row r="1331" spans="4:7" ht="12">
      <c r="D1331" s="3"/>
      <c r="E1331" s="3"/>
      <c r="F1331" s="3"/>
      <c r="G1331" s="3"/>
    </row>
    <row r="1332" spans="4:7" ht="12">
      <c r="D1332" s="3"/>
      <c r="E1332" s="3"/>
      <c r="F1332" s="3"/>
      <c r="G1332" s="3"/>
    </row>
    <row r="1333" spans="4:7" ht="12">
      <c r="D1333" s="3"/>
      <c r="E1333" s="3"/>
      <c r="F1333" s="3"/>
      <c r="G1333" s="3"/>
    </row>
    <row r="1334" spans="4:7" ht="12">
      <c r="D1334" s="3"/>
      <c r="E1334" s="3"/>
      <c r="F1334" s="3"/>
      <c r="G1334" s="3"/>
    </row>
    <row r="1335" spans="4:7" ht="12">
      <c r="D1335" s="3"/>
      <c r="E1335" s="3"/>
      <c r="F1335" s="3"/>
      <c r="G1335" s="3"/>
    </row>
    <row r="1336" spans="4:7" ht="12">
      <c r="D1336" s="3"/>
      <c r="E1336" s="3"/>
      <c r="F1336" s="3"/>
      <c r="G1336" s="3"/>
    </row>
    <row r="1337" spans="4:7" ht="12">
      <c r="D1337" s="3"/>
      <c r="E1337" s="3"/>
      <c r="F1337" s="3"/>
      <c r="G1337" s="3"/>
    </row>
    <row r="1338" spans="4:7" ht="12">
      <c r="D1338" s="3"/>
      <c r="E1338" s="3"/>
      <c r="F1338" s="3"/>
      <c r="G1338" s="3"/>
    </row>
    <row r="1339" spans="4:7" ht="12">
      <c r="D1339" s="3"/>
      <c r="E1339" s="3"/>
      <c r="F1339" s="3"/>
      <c r="G1339" s="3"/>
    </row>
    <row r="1340" spans="4:7" ht="12">
      <c r="D1340" s="3"/>
      <c r="E1340" s="3"/>
      <c r="F1340" s="3"/>
      <c r="G1340" s="3"/>
    </row>
    <row r="1341" spans="4:7" ht="12">
      <c r="D1341" s="3"/>
      <c r="E1341" s="3"/>
      <c r="F1341" s="3"/>
      <c r="G1341" s="3"/>
    </row>
    <row r="1342" spans="4:7" ht="12">
      <c r="D1342" s="3"/>
      <c r="E1342" s="3"/>
      <c r="F1342" s="3"/>
      <c r="G1342" s="3"/>
    </row>
    <row r="1343" spans="4:7" ht="12">
      <c r="D1343" s="3"/>
      <c r="E1343" s="3"/>
      <c r="F1343" s="3"/>
      <c r="G1343" s="3"/>
    </row>
    <row r="1344" spans="4:7" ht="12">
      <c r="D1344" s="3"/>
      <c r="E1344" s="3"/>
      <c r="F1344" s="3"/>
      <c r="G1344" s="3"/>
    </row>
    <row r="1345" spans="4:7" ht="12">
      <c r="D1345" s="3"/>
      <c r="E1345" s="3"/>
      <c r="F1345" s="3"/>
      <c r="G1345" s="3"/>
    </row>
    <row r="1346" spans="4:7" ht="12">
      <c r="D1346" s="3"/>
      <c r="E1346" s="3"/>
      <c r="F1346" s="3"/>
      <c r="G1346" s="3"/>
    </row>
    <row r="1347" spans="4:7" ht="12">
      <c r="D1347" s="3"/>
      <c r="E1347" s="3"/>
      <c r="F1347" s="3"/>
      <c r="G1347" s="3"/>
    </row>
    <row r="1348" spans="4:7" ht="12">
      <c r="D1348" s="3"/>
      <c r="E1348" s="3"/>
      <c r="F1348" s="3"/>
      <c r="G1348" s="3"/>
    </row>
    <row r="1349" spans="4:7" ht="12">
      <c r="D1349" s="3"/>
      <c r="E1349" s="3"/>
      <c r="F1349" s="3"/>
      <c r="G1349" s="3"/>
    </row>
    <row r="1350" spans="4:7" ht="12">
      <c r="D1350" s="3"/>
      <c r="E1350" s="3"/>
      <c r="F1350" s="3"/>
      <c r="G1350" s="3"/>
    </row>
    <row r="1351" spans="4:7" ht="12">
      <c r="D1351" s="3"/>
      <c r="E1351" s="3"/>
      <c r="F1351" s="3"/>
      <c r="G1351" s="3"/>
    </row>
    <row r="1352" spans="4:7" ht="12">
      <c r="D1352" s="3"/>
      <c r="E1352" s="3"/>
      <c r="F1352" s="3"/>
      <c r="G1352" s="3"/>
    </row>
    <row r="1353" spans="4:7" ht="12">
      <c r="D1353" s="3"/>
      <c r="E1353" s="3"/>
      <c r="F1353" s="3"/>
      <c r="G1353" s="3"/>
    </row>
    <row r="1354" spans="4:7" ht="12">
      <c r="D1354" s="3"/>
      <c r="E1354" s="3"/>
      <c r="F1354" s="3"/>
      <c r="G1354" s="3"/>
    </row>
    <row r="1355" spans="4:7" ht="12">
      <c r="D1355" s="3"/>
      <c r="E1355" s="3"/>
      <c r="F1355" s="3"/>
      <c r="G1355" s="3"/>
    </row>
    <row r="1356" spans="4:7" ht="12">
      <c r="D1356" s="3"/>
      <c r="E1356" s="3"/>
      <c r="F1356" s="3"/>
      <c r="G1356" s="3"/>
    </row>
    <row r="1357" spans="4:7" ht="12">
      <c r="D1357" s="3"/>
      <c r="E1357" s="3"/>
      <c r="F1357" s="3"/>
      <c r="G1357" s="3"/>
    </row>
    <row r="1358" spans="4:7" ht="12">
      <c r="D1358" s="3"/>
      <c r="E1358" s="3"/>
      <c r="F1358" s="3"/>
      <c r="G1358" s="3"/>
    </row>
    <row r="1359" spans="4:7" ht="12">
      <c r="D1359" s="3"/>
      <c r="E1359" s="3"/>
      <c r="F1359" s="3"/>
      <c r="G1359" s="3"/>
    </row>
    <row r="1360" spans="4:7" ht="12">
      <c r="D1360" s="3"/>
      <c r="E1360" s="3"/>
      <c r="F1360" s="3"/>
      <c r="G1360" s="3"/>
    </row>
    <row r="1361" spans="4:7" ht="12">
      <c r="D1361" s="3"/>
      <c r="E1361" s="3"/>
      <c r="F1361" s="3"/>
      <c r="G1361" s="3"/>
    </row>
    <row r="1362" spans="4:7" ht="12">
      <c r="D1362" s="3"/>
      <c r="E1362" s="3"/>
      <c r="F1362" s="3"/>
      <c r="G1362" s="3"/>
    </row>
    <row r="1363" spans="4:7" ht="12">
      <c r="D1363" s="3"/>
      <c r="E1363" s="3"/>
      <c r="F1363" s="3"/>
      <c r="G1363" s="3"/>
    </row>
    <row r="1364" spans="4:7" ht="12">
      <c r="D1364" s="3"/>
      <c r="E1364" s="3"/>
      <c r="F1364" s="3"/>
      <c r="G1364" s="3"/>
    </row>
    <row r="1365" spans="4:7" ht="12">
      <c r="D1365" s="3"/>
      <c r="E1365" s="3"/>
      <c r="F1365" s="3"/>
      <c r="G1365" s="3"/>
    </row>
    <row r="1366" spans="4:7" ht="12">
      <c r="D1366" s="3"/>
      <c r="E1366" s="3"/>
      <c r="F1366" s="3"/>
      <c r="G1366" s="3"/>
    </row>
    <row r="1367" spans="4:7" ht="12">
      <c r="D1367" s="3"/>
      <c r="E1367" s="3"/>
      <c r="F1367" s="3"/>
      <c r="G1367" s="3"/>
    </row>
    <row r="1368" spans="4:7" ht="12">
      <c r="D1368" s="3"/>
      <c r="E1368" s="3"/>
      <c r="F1368" s="3"/>
      <c r="G1368" s="3"/>
    </row>
    <row r="1369" spans="4:7" ht="12">
      <c r="D1369" s="3"/>
      <c r="E1369" s="3"/>
      <c r="F1369" s="3"/>
      <c r="G1369" s="3"/>
    </row>
    <row r="1370" spans="4:7" ht="12">
      <c r="D1370" s="3"/>
      <c r="E1370" s="3"/>
      <c r="F1370" s="3"/>
      <c r="G1370" s="3"/>
    </row>
    <row r="1371" spans="4:7" ht="12">
      <c r="D1371" s="3"/>
      <c r="E1371" s="3"/>
      <c r="F1371" s="3"/>
      <c r="G1371" s="3"/>
    </row>
    <row r="1372" spans="4:7" ht="12">
      <c r="D1372" s="3"/>
      <c r="E1372" s="3"/>
      <c r="F1372" s="3"/>
      <c r="G1372" s="3"/>
    </row>
    <row r="1373" spans="4:7" ht="12">
      <c r="D1373" s="3"/>
      <c r="E1373" s="3"/>
      <c r="F1373" s="3"/>
      <c r="G1373" s="3"/>
    </row>
    <row r="1374" spans="4:7" ht="12">
      <c r="D1374" s="3"/>
      <c r="E1374" s="3"/>
      <c r="F1374" s="3"/>
      <c r="G1374" s="3"/>
    </row>
    <row r="1375" spans="4:7" ht="12">
      <c r="D1375" s="3"/>
      <c r="E1375" s="3"/>
      <c r="F1375" s="3"/>
      <c r="G1375" s="3"/>
    </row>
    <row r="1376" spans="4:7" ht="12">
      <c r="D1376" s="3"/>
      <c r="E1376" s="3"/>
      <c r="F1376" s="3"/>
      <c r="G1376" s="3"/>
    </row>
    <row r="1377" spans="4:7" ht="12">
      <c r="D1377" s="3"/>
      <c r="E1377" s="3"/>
      <c r="F1377" s="3"/>
      <c r="G1377" s="3"/>
    </row>
    <row r="1378" spans="4:7" ht="12">
      <c r="D1378" s="3"/>
      <c r="E1378" s="3"/>
      <c r="F1378" s="3"/>
      <c r="G1378" s="3"/>
    </row>
    <row r="1379" spans="4:7" ht="12">
      <c r="D1379" s="3"/>
      <c r="E1379" s="3"/>
      <c r="F1379" s="3"/>
      <c r="G1379" s="3"/>
    </row>
    <row r="1380" spans="4:7" ht="12">
      <c r="D1380" s="3"/>
      <c r="E1380" s="3"/>
      <c r="F1380" s="3"/>
      <c r="G1380" s="3"/>
    </row>
    <row r="1381" spans="4:7" ht="12">
      <c r="D1381" s="3"/>
      <c r="E1381" s="3"/>
      <c r="F1381" s="3"/>
      <c r="G1381" s="3"/>
    </row>
    <row r="1382" spans="4:7" ht="12">
      <c r="D1382" s="3"/>
      <c r="E1382" s="3"/>
      <c r="F1382" s="3"/>
      <c r="G1382" s="3"/>
    </row>
    <row r="1383" spans="4:7" ht="12">
      <c r="D1383" s="3"/>
      <c r="E1383" s="3"/>
      <c r="F1383" s="3"/>
      <c r="G1383" s="3"/>
    </row>
    <row r="1384" spans="4:7" ht="12">
      <c r="D1384" s="3"/>
      <c r="E1384" s="3"/>
      <c r="F1384" s="3"/>
      <c r="G1384" s="3"/>
    </row>
    <row r="1385" spans="4:7" ht="12">
      <c r="D1385" s="3"/>
      <c r="E1385" s="3"/>
      <c r="F1385" s="3"/>
      <c r="G1385" s="3"/>
    </row>
    <row r="1386" spans="4:7" ht="12">
      <c r="D1386" s="3"/>
      <c r="E1386" s="3"/>
      <c r="F1386" s="3"/>
      <c r="G1386" s="3"/>
    </row>
    <row r="1387" spans="4:7" ht="12">
      <c r="D1387" s="3"/>
      <c r="E1387" s="3"/>
      <c r="F1387" s="3"/>
      <c r="G1387" s="3"/>
    </row>
    <row r="1388" spans="4:7" ht="12">
      <c r="D1388" s="3"/>
      <c r="E1388" s="3"/>
      <c r="F1388" s="3"/>
      <c r="G1388" s="3"/>
    </row>
    <row r="1389" spans="4:7" ht="12">
      <c r="D1389" s="3"/>
      <c r="E1389" s="3"/>
      <c r="F1389" s="3"/>
      <c r="G1389" s="3"/>
    </row>
    <row r="1390" spans="4:7" ht="12">
      <c r="D1390" s="3"/>
      <c r="E1390" s="3"/>
      <c r="F1390" s="3"/>
      <c r="G1390" s="3"/>
    </row>
    <row r="1391" spans="4:7" ht="12">
      <c r="D1391" s="3"/>
      <c r="E1391" s="3"/>
      <c r="F1391" s="3"/>
      <c r="G1391" s="3"/>
    </row>
    <row r="1392" spans="4:7" ht="12">
      <c r="D1392" s="3"/>
      <c r="E1392" s="3"/>
      <c r="F1392" s="3"/>
      <c r="G1392" s="3"/>
    </row>
    <row r="1393" spans="4:7" ht="12">
      <c r="D1393" s="3"/>
      <c r="E1393" s="3"/>
      <c r="F1393" s="3"/>
      <c r="G1393" s="3"/>
    </row>
    <row r="1394" spans="4:7" ht="12">
      <c r="D1394" s="3"/>
      <c r="E1394" s="3"/>
      <c r="F1394" s="3"/>
      <c r="G1394" s="3"/>
    </row>
    <row r="1395" spans="4:7" ht="12">
      <c r="D1395" s="3"/>
      <c r="E1395" s="3"/>
      <c r="F1395" s="3"/>
      <c r="G1395" s="3"/>
    </row>
    <row r="1396" spans="4:7" ht="12">
      <c r="D1396" s="3"/>
      <c r="E1396" s="3"/>
      <c r="F1396" s="3"/>
      <c r="G1396" s="3"/>
    </row>
    <row r="1397" spans="4:7" ht="12">
      <c r="D1397" s="3"/>
      <c r="E1397" s="3"/>
      <c r="F1397" s="3"/>
      <c r="G1397" s="3"/>
    </row>
    <row r="1398" spans="4:7" ht="12">
      <c r="D1398" s="3"/>
      <c r="E1398" s="3"/>
      <c r="F1398" s="3"/>
      <c r="G1398" s="3"/>
    </row>
    <row r="1399" spans="4:7" ht="12">
      <c r="D1399" s="3"/>
      <c r="E1399" s="3"/>
      <c r="F1399" s="3"/>
      <c r="G1399" s="3"/>
    </row>
    <row r="1400" spans="4:7" ht="12">
      <c r="D1400" s="3"/>
      <c r="E1400" s="3"/>
      <c r="F1400" s="3"/>
      <c r="G1400" s="3"/>
    </row>
    <row r="1401" spans="4:7" ht="12">
      <c r="D1401" s="3"/>
      <c r="E1401" s="3"/>
      <c r="F1401" s="3"/>
      <c r="G1401" s="3"/>
    </row>
    <row r="1402" spans="4:7" ht="12">
      <c r="D1402" s="3"/>
      <c r="E1402" s="3"/>
      <c r="F1402" s="3"/>
      <c r="G1402" s="3"/>
    </row>
    <row r="1403" spans="4:7" ht="12">
      <c r="D1403" s="3"/>
      <c r="E1403" s="3"/>
      <c r="F1403" s="3"/>
      <c r="G1403" s="3"/>
    </row>
    <row r="1404" spans="4:7" ht="12">
      <c r="D1404" s="3"/>
      <c r="E1404" s="3"/>
      <c r="F1404" s="3"/>
      <c r="G1404" s="3"/>
    </row>
    <row r="1405" spans="4:7" ht="12">
      <c r="D1405" s="3"/>
      <c r="E1405" s="3"/>
      <c r="F1405" s="3"/>
      <c r="G1405" s="3"/>
    </row>
    <row r="1406" spans="4:7" ht="12">
      <c r="D1406" s="3"/>
      <c r="E1406" s="3"/>
      <c r="F1406" s="3"/>
      <c r="G1406" s="3"/>
    </row>
    <row r="1407" spans="4:7" ht="12">
      <c r="D1407" s="3"/>
      <c r="E1407" s="3"/>
      <c r="F1407" s="3"/>
      <c r="G1407" s="3"/>
    </row>
    <row r="1408" spans="4:7" ht="12">
      <c r="D1408" s="3"/>
      <c r="E1408" s="3"/>
      <c r="F1408" s="3"/>
      <c r="G1408" s="3"/>
    </row>
    <row r="1409" spans="4:7" ht="12">
      <c r="D1409" s="3"/>
      <c r="E1409" s="3"/>
      <c r="F1409" s="3"/>
      <c r="G1409" s="3"/>
    </row>
    <row r="1410" spans="4:7" ht="12">
      <c r="D1410" s="3"/>
      <c r="E1410" s="3"/>
      <c r="F1410" s="3"/>
      <c r="G1410" s="3"/>
    </row>
    <row r="1411" spans="4:7" ht="12">
      <c r="D1411" s="3"/>
      <c r="E1411" s="3"/>
      <c r="F1411" s="3"/>
      <c r="G1411" s="3"/>
    </row>
    <row r="1412" spans="4:7" ht="12">
      <c r="D1412" s="3"/>
      <c r="E1412" s="3"/>
      <c r="F1412" s="3"/>
      <c r="G1412" s="3"/>
    </row>
    <row r="1413" spans="4:7" ht="12">
      <c r="D1413" s="3"/>
      <c r="E1413" s="3"/>
      <c r="F1413" s="3"/>
      <c r="G1413" s="3"/>
    </row>
    <row r="1414" spans="4:7" ht="12">
      <c r="D1414" s="3"/>
      <c r="E1414" s="3"/>
      <c r="F1414" s="3"/>
      <c r="G1414" s="3"/>
    </row>
    <row r="1415" spans="4:7" ht="12">
      <c r="D1415" s="3"/>
      <c r="E1415" s="3"/>
      <c r="F1415" s="3"/>
      <c r="G1415" s="3"/>
    </row>
    <row r="1416" spans="4:7" ht="12">
      <c r="D1416" s="3"/>
      <c r="E1416" s="3"/>
      <c r="F1416" s="3"/>
      <c r="G1416" s="3"/>
    </row>
    <row r="1417" spans="4:7" ht="12">
      <c r="D1417" s="3"/>
      <c r="E1417" s="3"/>
      <c r="F1417" s="3"/>
      <c r="G1417" s="3"/>
    </row>
    <row r="1418" spans="4:7" ht="12">
      <c r="D1418" s="3"/>
      <c r="E1418" s="3"/>
      <c r="F1418" s="3"/>
      <c r="G1418" s="3"/>
    </row>
    <row r="1419" spans="4:7" ht="12">
      <c r="D1419" s="3"/>
      <c r="E1419" s="3"/>
      <c r="F1419" s="3"/>
      <c r="G1419" s="3"/>
    </row>
    <row r="1420" spans="4:7" ht="12">
      <c r="D1420" s="3"/>
      <c r="E1420" s="3"/>
      <c r="F1420" s="3"/>
      <c r="G1420" s="3"/>
    </row>
    <row r="1421" spans="4:7" ht="12">
      <c r="D1421" s="3"/>
      <c r="E1421" s="3"/>
      <c r="F1421" s="3"/>
      <c r="G1421" s="3"/>
    </row>
    <row r="1422" spans="4:7" ht="12">
      <c r="D1422" s="3"/>
      <c r="E1422" s="3"/>
      <c r="F1422" s="3"/>
      <c r="G1422" s="3"/>
    </row>
    <row r="1423" spans="4:7" ht="12">
      <c r="D1423" s="3"/>
      <c r="E1423" s="3"/>
      <c r="F1423" s="3"/>
      <c r="G1423" s="3"/>
    </row>
    <row r="1424" spans="4:7" ht="12">
      <c r="D1424" s="3"/>
      <c r="E1424" s="3"/>
      <c r="F1424" s="3"/>
      <c r="G1424" s="3"/>
    </row>
    <row r="1425" spans="4:7" ht="12">
      <c r="D1425" s="3"/>
      <c r="E1425" s="3"/>
      <c r="F1425" s="3"/>
      <c r="G1425" s="3"/>
    </row>
    <row r="1426" spans="4:7" ht="12">
      <c r="D1426" s="3"/>
      <c r="E1426" s="3"/>
      <c r="F1426" s="3"/>
      <c r="G1426" s="3"/>
    </row>
    <row r="1427" spans="4:7" ht="12">
      <c r="D1427" s="3"/>
      <c r="E1427" s="3"/>
      <c r="F1427" s="3"/>
      <c r="G1427" s="3"/>
    </row>
    <row r="1428" spans="4:7" ht="12">
      <c r="D1428" s="3"/>
      <c r="E1428" s="3"/>
      <c r="F1428" s="3"/>
      <c r="G1428" s="3"/>
    </row>
    <row r="1429" spans="4:7" ht="12">
      <c r="D1429" s="3"/>
      <c r="E1429" s="3"/>
      <c r="F1429" s="3"/>
      <c r="G1429" s="3"/>
    </row>
    <row r="1430" spans="4:7" ht="12">
      <c r="D1430" s="3"/>
      <c r="E1430" s="3"/>
      <c r="F1430" s="3"/>
      <c r="G1430" s="3"/>
    </row>
    <row r="1431" spans="4:7" ht="12">
      <c r="D1431" s="3"/>
      <c r="E1431" s="3"/>
      <c r="F1431" s="3"/>
      <c r="G1431" s="3"/>
    </row>
    <row r="1432" spans="4:7" ht="12">
      <c r="D1432" s="3"/>
      <c r="E1432" s="3"/>
      <c r="F1432" s="3"/>
      <c r="G1432" s="3"/>
    </row>
    <row r="1433" spans="4:7" ht="12">
      <c r="D1433" s="3"/>
      <c r="E1433" s="3"/>
      <c r="F1433" s="3"/>
      <c r="G1433" s="3"/>
    </row>
    <row r="1434" spans="4:7" ht="12">
      <c r="D1434" s="3"/>
      <c r="E1434" s="3"/>
      <c r="F1434" s="3"/>
      <c r="G1434" s="3"/>
    </row>
    <row r="1435" spans="4:7" ht="12">
      <c r="D1435" s="3"/>
      <c r="E1435" s="3"/>
      <c r="F1435" s="3"/>
      <c r="G1435" s="3"/>
    </row>
    <row r="1436" spans="4:7" ht="12">
      <c r="D1436" s="3"/>
      <c r="E1436" s="3"/>
      <c r="F1436" s="3"/>
      <c r="G1436" s="3"/>
    </row>
    <row r="1437" spans="4:7" ht="12">
      <c r="D1437" s="3"/>
      <c r="E1437" s="3"/>
      <c r="F1437" s="3"/>
      <c r="G1437" s="3"/>
    </row>
    <row r="1438" spans="4:7" ht="12">
      <c r="D1438" s="3"/>
      <c r="E1438" s="3"/>
      <c r="F1438" s="3"/>
      <c r="G1438" s="3"/>
    </row>
    <row r="1439" spans="4:7" ht="12">
      <c r="D1439" s="3"/>
      <c r="E1439" s="3"/>
      <c r="F1439" s="3"/>
      <c r="G1439" s="3"/>
    </row>
    <row r="1440" spans="4:7" ht="12">
      <c r="D1440" s="3"/>
      <c r="E1440" s="3"/>
      <c r="F1440" s="3"/>
      <c r="G1440" s="3"/>
    </row>
    <row r="1441" spans="4:7" ht="12">
      <c r="D1441" s="3"/>
      <c r="E1441" s="3"/>
      <c r="F1441" s="3"/>
      <c r="G1441" s="3"/>
    </row>
    <row r="1442" spans="4:7" ht="12">
      <c r="D1442" s="3"/>
      <c r="E1442" s="3"/>
      <c r="F1442" s="3"/>
      <c r="G1442" s="3"/>
    </row>
    <row r="1443" spans="4:7" ht="12">
      <c r="D1443" s="3"/>
      <c r="E1443" s="3"/>
      <c r="F1443" s="3"/>
      <c r="G1443" s="3"/>
    </row>
    <row r="1444" spans="4:7" ht="12">
      <c r="D1444" s="3"/>
      <c r="E1444" s="3"/>
      <c r="F1444" s="3"/>
      <c r="G1444" s="3"/>
    </row>
    <row r="1445" spans="4:7" ht="12">
      <c r="D1445" s="3"/>
      <c r="E1445" s="3"/>
      <c r="F1445" s="3"/>
      <c r="G1445" s="3"/>
    </row>
    <row r="1446" spans="4:7" ht="12">
      <c r="D1446" s="3"/>
      <c r="E1446" s="3"/>
      <c r="F1446" s="3"/>
      <c r="G1446" s="3"/>
    </row>
    <row r="1447" spans="4:7" ht="12">
      <c r="D1447" s="3"/>
      <c r="E1447" s="3"/>
      <c r="F1447" s="3"/>
      <c r="G1447" s="3"/>
    </row>
    <row r="1448" spans="4:7" ht="12">
      <c r="D1448" s="3"/>
      <c r="E1448" s="3"/>
      <c r="F1448" s="3"/>
      <c r="G1448" s="3"/>
    </row>
    <row r="1449" spans="4:7" ht="12">
      <c r="D1449" s="3"/>
      <c r="E1449" s="3"/>
      <c r="F1449" s="3"/>
      <c r="G1449" s="3"/>
    </row>
    <row r="1450" spans="4:7" ht="12">
      <c r="D1450" s="3"/>
      <c r="E1450" s="3"/>
      <c r="F1450" s="3"/>
      <c r="G1450" s="3"/>
    </row>
    <row r="1451" spans="4:7" ht="12">
      <c r="D1451" s="3"/>
      <c r="E1451" s="3"/>
      <c r="F1451" s="3"/>
      <c r="G1451" s="3"/>
    </row>
    <row r="1452" spans="4:7" ht="12">
      <c r="D1452" s="3"/>
      <c r="E1452" s="3"/>
      <c r="F1452" s="3"/>
      <c r="G1452" s="3"/>
    </row>
    <row r="1453" spans="4:7" ht="12">
      <c r="D1453" s="3"/>
      <c r="E1453" s="3"/>
      <c r="F1453" s="3"/>
      <c r="G1453" s="3"/>
    </row>
    <row r="1454" spans="4:7" ht="12">
      <c r="D1454" s="3"/>
      <c r="E1454" s="3"/>
      <c r="F1454" s="3"/>
      <c r="G1454" s="3"/>
    </row>
  </sheetData>
  <printOptions/>
  <pageMargins left="0.75" right="0.75" top="1" bottom="1" header="0.5" footer="0.5"/>
  <pageSetup horizontalDpi="600" verticalDpi="6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"/>
  <sheetViews>
    <sheetView zoomScale="125" zoomScaleNormal="125" workbookViewId="0" topLeftCell="A1">
      <pane xSplit="6" ySplit="1" topLeftCell="G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G5" sqref="G5"/>
    </sheetView>
  </sheetViews>
  <sheetFormatPr defaultColWidth="11.421875" defaultRowHeight="12.75"/>
  <cols>
    <col min="1" max="1" width="6.140625" style="0" bestFit="1" customWidth="1"/>
    <col min="2" max="2" width="5.8515625" style="0" bestFit="1" customWidth="1"/>
    <col min="3" max="3" width="4.140625" style="0" bestFit="1" customWidth="1"/>
    <col min="4" max="4" width="3.421875" style="0" bestFit="1" customWidth="1"/>
    <col min="5" max="5" width="7.140625" style="0" bestFit="1" customWidth="1"/>
    <col min="6" max="6" width="17.00390625" style="0" customWidth="1"/>
    <col min="7" max="7" width="6.7109375" style="0" bestFit="1" customWidth="1"/>
    <col min="8" max="8" width="6.00390625" style="0" bestFit="1" customWidth="1"/>
    <col min="9" max="9" width="10.140625" style="0" bestFit="1" customWidth="1"/>
    <col min="10" max="10" width="9.7109375" style="0" bestFit="1" customWidth="1"/>
    <col min="11" max="11" width="6.140625" style="0" bestFit="1" customWidth="1"/>
    <col min="12" max="12" width="5.140625" style="0" bestFit="1" customWidth="1"/>
    <col min="13" max="14" width="6.7109375" style="0" bestFit="1" customWidth="1"/>
    <col min="15" max="15" width="5.7109375" style="0" bestFit="1" customWidth="1"/>
    <col min="16" max="16" width="4.8515625" style="0" bestFit="1" customWidth="1"/>
    <col min="17" max="17" width="6.7109375" style="0" bestFit="1" customWidth="1"/>
    <col min="18" max="18" width="8.421875" style="0" bestFit="1" customWidth="1"/>
    <col min="19" max="19" width="7.140625" style="0" bestFit="1" customWidth="1"/>
    <col min="20" max="21" width="9.140625" style="0" bestFit="1" customWidth="1"/>
    <col min="22" max="22" width="6.140625" style="0" bestFit="1" customWidth="1"/>
    <col min="23" max="23" width="5.140625" style="0" bestFit="1" customWidth="1"/>
    <col min="24" max="24" width="12.7109375" style="2" bestFit="1" customWidth="1"/>
    <col min="25" max="26" width="5.7109375" style="1" customWidth="1"/>
    <col min="27" max="27" width="5.7109375" style="0" customWidth="1"/>
  </cols>
  <sheetData>
    <row r="1" spans="1:26" ht="12">
      <c r="A1" s="11" t="s">
        <v>48</v>
      </c>
      <c r="B1" s="11" t="s">
        <v>43</v>
      </c>
      <c r="C1" s="11" t="s">
        <v>44</v>
      </c>
      <c r="D1" s="11" t="s">
        <v>45</v>
      </c>
      <c r="E1" s="11" t="s">
        <v>49</v>
      </c>
      <c r="F1" s="11" t="s">
        <v>50</v>
      </c>
      <c r="G1" s="11" t="s">
        <v>51</v>
      </c>
      <c r="H1" s="11" t="s">
        <v>46</v>
      </c>
      <c r="I1" s="11" t="s">
        <v>52</v>
      </c>
      <c r="J1" s="11" t="s">
        <v>53</v>
      </c>
      <c r="K1" s="11" t="s">
        <v>54</v>
      </c>
      <c r="L1" s="11" t="s">
        <v>55</v>
      </c>
      <c r="M1" s="11" t="s">
        <v>3</v>
      </c>
      <c r="N1" s="11" t="s">
        <v>10</v>
      </c>
      <c r="O1" s="11" t="s">
        <v>11</v>
      </c>
      <c r="P1" s="11" t="s">
        <v>56</v>
      </c>
      <c r="Q1" s="11" t="s">
        <v>57</v>
      </c>
      <c r="R1" s="11" t="s">
        <v>58</v>
      </c>
      <c r="S1" s="11" t="s">
        <v>59</v>
      </c>
      <c r="T1" s="11" t="s">
        <v>60</v>
      </c>
      <c r="U1" s="11" t="s">
        <v>61</v>
      </c>
      <c r="W1" s="11" t="s">
        <v>62</v>
      </c>
      <c r="X1" s="19" t="s">
        <v>65</v>
      </c>
      <c r="Y1" s="13" t="s">
        <v>67</v>
      </c>
      <c r="Z1" s="13" t="s">
        <v>68</v>
      </c>
    </row>
    <row r="2" spans="1:26" ht="12">
      <c r="A2" s="20">
        <v>43310</v>
      </c>
      <c r="B2">
        <v>2008</v>
      </c>
      <c r="C2">
        <v>5</v>
      </c>
      <c r="D2">
        <v>9</v>
      </c>
      <c r="E2">
        <v>8.636</v>
      </c>
      <c r="F2" t="s">
        <v>70</v>
      </c>
      <c r="G2" t="s">
        <v>63</v>
      </c>
      <c r="H2" t="s">
        <v>47</v>
      </c>
      <c r="I2">
        <v>9.754136</v>
      </c>
      <c r="J2">
        <v>13.51133</v>
      </c>
      <c r="K2">
        <v>271.8</v>
      </c>
      <c r="L2">
        <v>37.9</v>
      </c>
      <c r="M2">
        <v>0.008</v>
      </c>
      <c r="N2">
        <v>-121</v>
      </c>
      <c r="O2">
        <v>87</v>
      </c>
      <c r="P2">
        <v>159</v>
      </c>
      <c r="Q2">
        <v>-0.024</v>
      </c>
      <c r="R2">
        <v>10.449</v>
      </c>
      <c r="S2">
        <v>10.773</v>
      </c>
      <c r="T2">
        <v>0.65</v>
      </c>
      <c r="U2">
        <v>34.3</v>
      </c>
      <c r="V2">
        <v>0.2</v>
      </c>
      <c r="W2">
        <v>50.1</v>
      </c>
      <c r="X2" s="15">
        <v>0.40418962</v>
      </c>
      <c r="Y2" s="3">
        <v>0</v>
      </c>
      <c r="Z2" s="3">
        <v>0</v>
      </c>
    </row>
    <row r="3" spans="1:26" ht="12">
      <c r="A3" s="20">
        <v>43327</v>
      </c>
      <c r="B3">
        <v>2008</v>
      </c>
      <c r="C3">
        <v>5</v>
      </c>
      <c r="D3">
        <v>9</v>
      </c>
      <c r="E3">
        <v>10.76</v>
      </c>
      <c r="F3" t="s">
        <v>71</v>
      </c>
      <c r="G3" t="s">
        <v>63</v>
      </c>
      <c r="H3" t="s">
        <v>47</v>
      </c>
      <c r="I3">
        <v>16.48918</v>
      </c>
      <c r="J3">
        <v>-24.37097</v>
      </c>
      <c r="K3">
        <v>161.6</v>
      </c>
      <c r="L3">
        <v>43.7</v>
      </c>
      <c r="M3">
        <v>0.046</v>
      </c>
      <c r="N3">
        <v>-115</v>
      </c>
      <c r="O3">
        <v>86</v>
      </c>
      <c r="P3">
        <v>162</v>
      </c>
      <c r="Q3">
        <v>0.026</v>
      </c>
      <c r="R3">
        <v>10.461</v>
      </c>
      <c r="S3">
        <v>10.783</v>
      </c>
      <c r="T3">
        <v>1.3</v>
      </c>
      <c r="U3">
        <v>34.4</v>
      </c>
      <c r="V3">
        <v>0.1</v>
      </c>
      <c r="W3">
        <v>50</v>
      </c>
      <c r="X3" s="15">
        <v>-0.16126318</v>
      </c>
      <c r="Y3" s="3">
        <v>0</v>
      </c>
      <c r="Z3" s="3">
        <v>0</v>
      </c>
    </row>
    <row r="4" spans="1:26" ht="12">
      <c r="A4" s="20">
        <v>43341</v>
      </c>
      <c r="B4">
        <v>2008</v>
      </c>
      <c r="C4">
        <v>5</v>
      </c>
      <c r="D4">
        <v>9</v>
      </c>
      <c r="E4">
        <v>12.557</v>
      </c>
      <c r="F4" t="s">
        <v>71</v>
      </c>
      <c r="G4" t="s">
        <v>63</v>
      </c>
      <c r="H4" t="s">
        <v>47</v>
      </c>
      <c r="I4">
        <v>16.48918</v>
      </c>
      <c r="J4">
        <v>-24.37097</v>
      </c>
      <c r="K4">
        <v>195.9</v>
      </c>
      <c r="L4">
        <v>44.4</v>
      </c>
      <c r="M4">
        <v>0.046</v>
      </c>
      <c r="N4">
        <v>-112</v>
      </c>
      <c r="O4">
        <v>91</v>
      </c>
      <c r="P4">
        <v>155</v>
      </c>
      <c r="Q4">
        <v>0.09</v>
      </c>
      <c r="R4">
        <v>10.475</v>
      </c>
      <c r="S4">
        <v>10.798</v>
      </c>
      <c r="T4">
        <v>0.83</v>
      </c>
      <c r="U4">
        <v>34.4</v>
      </c>
      <c r="V4">
        <v>0.2</v>
      </c>
      <c r="W4">
        <v>50.1</v>
      </c>
      <c r="X4" s="2">
        <v>-0.31436751</v>
      </c>
      <c r="Y4" s="1">
        <v>0</v>
      </c>
      <c r="Z4" s="1">
        <v>0</v>
      </c>
    </row>
    <row r="5" spans="1:26" ht="12">
      <c r="A5" s="20">
        <v>43355</v>
      </c>
      <c r="B5">
        <v>2008</v>
      </c>
      <c r="C5">
        <v>5</v>
      </c>
      <c r="D5">
        <v>9</v>
      </c>
      <c r="E5">
        <v>14.358</v>
      </c>
      <c r="F5" t="s">
        <v>73</v>
      </c>
      <c r="G5" t="s">
        <v>63</v>
      </c>
      <c r="H5" t="s">
        <v>47</v>
      </c>
      <c r="I5">
        <v>21.005501</v>
      </c>
      <c r="J5">
        <v>36.49583</v>
      </c>
      <c r="K5">
        <v>49.5</v>
      </c>
      <c r="L5">
        <v>60.6</v>
      </c>
      <c r="M5">
        <v>0.046</v>
      </c>
      <c r="N5">
        <v>-116</v>
      </c>
      <c r="O5">
        <v>91</v>
      </c>
      <c r="P5">
        <v>158</v>
      </c>
      <c r="Q5">
        <v>-0.002</v>
      </c>
      <c r="R5">
        <v>10.574</v>
      </c>
      <c r="S5">
        <v>10.893</v>
      </c>
      <c r="T5">
        <v>3.52</v>
      </c>
      <c r="U5">
        <v>34.4</v>
      </c>
      <c r="V5">
        <v>0.3</v>
      </c>
      <c r="W5">
        <v>50</v>
      </c>
      <c r="X5" s="15">
        <v>-1.6397062</v>
      </c>
      <c r="Y5" s="3">
        <v>0</v>
      </c>
      <c r="Z5" s="3">
        <v>0</v>
      </c>
    </row>
    <row r="6" spans="1:26" ht="12">
      <c r="A6" s="20">
        <v>43368</v>
      </c>
      <c r="B6">
        <v>2008</v>
      </c>
      <c r="C6">
        <v>5</v>
      </c>
      <c r="D6">
        <v>9</v>
      </c>
      <c r="E6">
        <v>16.02</v>
      </c>
      <c r="F6" t="s">
        <v>75</v>
      </c>
      <c r="G6" t="s">
        <v>63</v>
      </c>
      <c r="H6" t="s">
        <v>47</v>
      </c>
      <c r="I6">
        <v>21.005527</v>
      </c>
      <c r="J6">
        <v>36.49583</v>
      </c>
      <c r="K6">
        <v>8.3</v>
      </c>
      <c r="L6">
        <v>73.2</v>
      </c>
      <c r="M6">
        <v>0.049</v>
      </c>
      <c r="N6">
        <v>-114</v>
      </c>
      <c r="O6">
        <v>92</v>
      </c>
      <c r="P6">
        <v>158</v>
      </c>
      <c r="Q6">
        <v>-0.049</v>
      </c>
      <c r="R6">
        <v>10.586</v>
      </c>
      <c r="S6">
        <v>10.913</v>
      </c>
      <c r="T6">
        <v>1.13</v>
      </c>
      <c r="U6">
        <v>34.4</v>
      </c>
      <c r="V6">
        <v>0.4</v>
      </c>
      <c r="W6">
        <v>50.1</v>
      </c>
      <c r="X6" s="15">
        <v>-1.1212179</v>
      </c>
      <c r="Y6" s="3">
        <v>0</v>
      </c>
      <c r="Z6" s="3">
        <v>0</v>
      </c>
    </row>
    <row r="7" spans="1:26" ht="12">
      <c r="A7" s="20">
        <v>43369</v>
      </c>
      <c r="B7">
        <v>2008</v>
      </c>
      <c r="C7">
        <v>5</v>
      </c>
      <c r="D7">
        <v>9</v>
      </c>
      <c r="E7">
        <v>16.174</v>
      </c>
      <c r="F7" t="s">
        <v>76</v>
      </c>
      <c r="G7" t="s">
        <v>63</v>
      </c>
      <c r="H7" t="s">
        <v>47</v>
      </c>
      <c r="I7">
        <v>19.62183</v>
      </c>
      <c r="J7">
        <v>-21.60113</v>
      </c>
      <c r="K7">
        <v>207.2</v>
      </c>
      <c r="L7">
        <v>44.2</v>
      </c>
      <c r="M7">
        <v>0.012</v>
      </c>
      <c r="N7">
        <v>-114</v>
      </c>
      <c r="O7">
        <v>92</v>
      </c>
      <c r="P7">
        <v>157</v>
      </c>
      <c r="Q7">
        <v>-0.135</v>
      </c>
      <c r="R7">
        <v>10.489</v>
      </c>
      <c r="S7">
        <v>10.812</v>
      </c>
      <c r="T7">
        <v>1.65</v>
      </c>
      <c r="U7">
        <v>34.4</v>
      </c>
      <c r="V7">
        <v>0.2</v>
      </c>
      <c r="W7">
        <v>50.1</v>
      </c>
      <c r="X7" s="15">
        <v>-0.80091992</v>
      </c>
      <c r="Y7" s="3">
        <v>0</v>
      </c>
      <c r="Z7" s="3">
        <v>0</v>
      </c>
    </row>
    <row r="8" spans="1:26" ht="12">
      <c r="A8" s="21">
        <v>43370</v>
      </c>
      <c r="B8" s="4">
        <v>2008</v>
      </c>
      <c r="C8" s="4">
        <v>5</v>
      </c>
      <c r="D8" s="4">
        <v>10</v>
      </c>
      <c r="E8" s="4">
        <v>5.398</v>
      </c>
      <c r="F8" s="4" t="s">
        <v>69</v>
      </c>
      <c r="G8" s="4" t="s">
        <v>77</v>
      </c>
      <c r="H8" s="4" t="s">
        <v>47</v>
      </c>
      <c r="I8" s="4">
        <v>8.177806</v>
      </c>
      <c r="J8" s="4">
        <v>21.82986</v>
      </c>
      <c r="K8" s="4">
        <v>279.6</v>
      </c>
      <c r="L8" s="4">
        <v>61.2</v>
      </c>
      <c r="M8" s="4">
        <v>0.046</v>
      </c>
      <c r="N8" s="4">
        <v>-121</v>
      </c>
      <c r="O8" s="4">
        <v>87</v>
      </c>
      <c r="P8" s="4">
        <v>35</v>
      </c>
      <c r="Q8" s="4">
        <v>-0.213</v>
      </c>
      <c r="R8" s="4">
        <v>10.53</v>
      </c>
      <c r="S8" s="4">
        <v>10.865</v>
      </c>
      <c r="T8" s="4">
        <v>7.4</v>
      </c>
      <c r="U8" s="4">
        <v>34.3</v>
      </c>
      <c r="V8" s="4">
        <v>0.1</v>
      </c>
      <c r="W8" s="4">
        <v>50.1</v>
      </c>
      <c r="X8" s="15">
        <v>-1.2236006</v>
      </c>
      <c r="Y8" s="3">
        <v>0</v>
      </c>
      <c r="Z8" s="3">
        <v>0</v>
      </c>
    </row>
    <row r="9" spans="1:26" ht="12">
      <c r="A9" s="21">
        <v>43386</v>
      </c>
      <c r="B9" s="4">
        <v>2008</v>
      </c>
      <c r="C9" s="4">
        <v>5</v>
      </c>
      <c r="D9" s="4">
        <v>10</v>
      </c>
      <c r="E9" s="4">
        <v>7.165</v>
      </c>
      <c r="F9" s="4" t="s">
        <v>69</v>
      </c>
      <c r="G9" s="4" t="s">
        <v>77</v>
      </c>
      <c r="H9" s="4" t="s">
        <v>47</v>
      </c>
      <c r="I9" s="4">
        <v>8.180556</v>
      </c>
      <c r="J9" s="4">
        <v>21.82048</v>
      </c>
      <c r="K9" s="4">
        <v>283.1</v>
      </c>
      <c r="L9" s="4">
        <v>36.7</v>
      </c>
      <c r="M9" s="4">
        <v>0.052</v>
      </c>
      <c r="N9" s="4">
        <v>-119</v>
      </c>
      <c r="O9" s="4">
        <v>87</v>
      </c>
      <c r="P9" s="4">
        <v>39</v>
      </c>
      <c r="Q9" s="4">
        <v>0.022</v>
      </c>
      <c r="R9" s="4">
        <v>10.41</v>
      </c>
      <c r="S9" s="4">
        <v>10.758</v>
      </c>
      <c r="T9" s="4">
        <v>2.34</v>
      </c>
      <c r="U9" s="4">
        <v>34.4</v>
      </c>
      <c r="V9" s="4">
        <v>0.5</v>
      </c>
      <c r="W9" s="4">
        <v>50.1</v>
      </c>
      <c r="X9" s="15">
        <v>-2.1046549</v>
      </c>
      <c r="Y9" s="3">
        <v>0</v>
      </c>
      <c r="Z9" s="3">
        <v>0</v>
      </c>
    </row>
    <row r="10" spans="1:26" ht="12">
      <c r="A10" s="21">
        <v>43399</v>
      </c>
      <c r="B10" s="4">
        <v>2008</v>
      </c>
      <c r="C10" s="4">
        <v>5</v>
      </c>
      <c r="D10" s="4">
        <v>10</v>
      </c>
      <c r="E10" s="4">
        <v>8.7</v>
      </c>
      <c r="F10" s="4" t="s">
        <v>69</v>
      </c>
      <c r="G10" s="4" t="s">
        <v>77</v>
      </c>
      <c r="H10" s="4" t="s">
        <v>47</v>
      </c>
      <c r="I10" s="4">
        <v>8.182949</v>
      </c>
      <c r="J10" s="4">
        <v>21.81232</v>
      </c>
      <c r="K10" s="4">
        <v>288.2</v>
      </c>
      <c r="L10" s="4">
        <v>15.9</v>
      </c>
      <c r="M10" s="4">
        <v>0.037</v>
      </c>
      <c r="N10" s="4">
        <v>-115</v>
      </c>
      <c r="O10" s="4">
        <v>84</v>
      </c>
      <c r="P10" s="4">
        <v>35</v>
      </c>
      <c r="Q10" s="4">
        <v>-0.03</v>
      </c>
      <c r="R10" s="4">
        <v>10.272</v>
      </c>
      <c r="S10" s="4">
        <v>10.636</v>
      </c>
      <c r="T10" s="4">
        <v>0.44</v>
      </c>
      <c r="U10" s="4">
        <v>34.5</v>
      </c>
      <c r="V10" s="4">
        <v>0.3</v>
      </c>
      <c r="W10" s="4">
        <v>50</v>
      </c>
      <c r="X10" s="15">
        <v>-2.5949645</v>
      </c>
      <c r="Y10" s="3">
        <v>0</v>
      </c>
      <c r="Z10" s="3">
        <v>0</v>
      </c>
    </row>
    <row r="11" spans="1:26" ht="12">
      <c r="A11" s="21">
        <v>43403</v>
      </c>
      <c r="B11" s="4">
        <v>2008</v>
      </c>
      <c r="C11" s="4">
        <v>5</v>
      </c>
      <c r="D11" s="4">
        <v>10</v>
      </c>
      <c r="E11" s="4">
        <v>9.379</v>
      </c>
      <c r="F11" s="4" t="s">
        <v>71</v>
      </c>
      <c r="G11" s="4" t="s">
        <v>77</v>
      </c>
      <c r="H11" s="4" t="s">
        <v>47</v>
      </c>
      <c r="I11" s="4">
        <v>16.48918</v>
      </c>
      <c r="J11" s="4">
        <v>-24.37097</v>
      </c>
      <c r="K11" s="4">
        <v>141.5</v>
      </c>
      <c r="L11" s="4">
        <v>34.7</v>
      </c>
      <c r="M11" s="4">
        <v>0.042</v>
      </c>
      <c r="N11" s="4">
        <v>-115</v>
      </c>
      <c r="O11" s="4">
        <v>84</v>
      </c>
      <c r="P11" s="4">
        <v>159</v>
      </c>
      <c r="Q11" s="4">
        <v>-0.026</v>
      </c>
      <c r="R11" s="4">
        <v>10.421</v>
      </c>
      <c r="S11" s="4">
        <v>10.772</v>
      </c>
      <c r="T11" s="4">
        <v>0.84</v>
      </c>
      <c r="U11" s="4">
        <v>34.6</v>
      </c>
      <c r="V11" s="4">
        <v>0.5</v>
      </c>
      <c r="W11" s="4">
        <v>50</v>
      </c>
      <c r="X11" s="15">
        <v>-2.4052279</v>
      </c>
      <c r="Y11" s="3">
        <v>0</v>
      </c>
      <c r="Z11" s="3">
        <v>0</v>
      </c>
    </row>
    <row r="12" spans="1:26" ht="12">
      <c r="A12" s="21">
        <v>43404</v>
      </c>
      <c r="B12" s="4">
        <v>2008</v>
      </c>
      <c r="C12" s="4">
        <v>5</v>
      </c>
      <c r="D12" s="4">
        <v>10</v>
      </c>
      <c r="E12" s="4">
        <v>9.478</v>
      </c>
      <c r="F12" s="4" t="s">
        <v>78</v>
      </c>
      <c r="G12" s="4" t="s">
        <v>77</v>
      </c>
      <c r="H12" s="4" t="s">
        <v>47</v>
      </c>
      <c r="I12" s="4">
        <v>16.907555</v>
      </c>
      <c r="J12" s="4">
        <v>-16.07889</v>
      </c>
      <c r="K12" s="4">
        <v>130.4</v>
      </c>
      <c r="L12" s="4">
        <v>37.6</v>
      </c>
      <c r="M12" s="4">
        <v>0.042</v>
      </c>
      <c r="N12" s="4">
        <v>-109</v>
      </c>
      <c r="O12" s="4">
        <v>89</v>
      </c>
      <c r="P12" s="4">
        <v>172</v>
      </c>
      <c r="Q12" s="4">
        <v>0.034</v>
      </c>
      <c r="R12" s="4">
        <v>10.439</v>
      </c>
      <c r="S12" s="4">
        <v>10.788</v>
      </c>
      <c r="T12" s="4">
        <v>1.73</v>
      </c>
      <c r="U12" s="4">
        <v>34.6</v>
      </c>
      <c r="V12" s="4">
        <v>0.1</v>
      </c>
      <c r="W12" s="4">
        <v>50</v>
      </c>
      <c r="X12" s="15">
        <v>-2.4352852</v>
      </c>
      <c r="Y12" s="3">
        <v>0</v>
      </c>
      <c r="Z12" s="3">
        <v>0</v>
      </c>
    </row>
    <row r="13" spans="1:26" ht="12">
      <c r="A13" s="20">
        <v>43536</v>
      </c>
      <c r="B13">
        <v>2008</v>
      </c>
      <c r="C13">
        <v>5</v>
      </c>
      <c r="D13">
        <v>10</v>
      </c>
      <c r="E13">
        <v>16.958</v>
      </c>
      <c r="F13" t="s">
        <v>75</v>
      </c>
      <c r="G13" t="s">
        <v>79</v>
      </c>
      <c r="H13" t="s">
        <v>47</v>
      </c>
      <c r="I13">
        <v>21.005527</v>
      </c>
      <c r="J13">
        <v>36.49583</v>
      </c>
      <c r="K13">
        <v>330.6</v>
      </c>
      <c r="L13">
        <v>70.4</v>
      </c>
      <c r="M13">
        <v>0.044</v>
      </c>
      <c r="N13">
        <v>-113.9</v>
      </c>
      <c r="O13">
        <v>93.1</v>
      </c>
      <c r="P13">
        <v>161</v>
      </c>
      <c r="Q13">
        <v>-0.018</v>
      </c>
      <c r="R13">
        <v>10.7</v>
      </c>
      <c r="S13">
        <v>10.871</v>
      </c>
      <c r="T13">
        <v>2.59</v>
      </c>
      <c r="U13">
        <v>34.5</v>
      </c>
      <c r="V13">
        <v>0.3</v>
      </c>
      <c r="W13">
        <v>50.1</v>
      </c>
      <c r="X13" s="15">
        <v>-1.1202786</v>
      </c>
      <c r="Y13" s="3">
        <v>0</v>
      </c>
      <c r="Z13" s="3">
        <v>0</v>
      </c>
    </row>
    <row r="14" spans="1:26" ht="12">
      <c r="A14" s="20">
        <v>43544</v>
      </c>
      <c r="B14">
        <v>2008</v>
      </c>
      <c r="C14">
        <v>5</v>
      </c>
      <c r="D14">
        <v>11</v>
      </c>
      <c r="E14">
        <v>5.65</v>
      </c>
      <c r="F14" t="s">
        <v>69</v>
      </c>
      <c r="G14" t="s">
        <v>63</v>
      </c>
      <c r="H14" t="s">
        <v>47</v>
      </c>
      <c r="I14">
        <v>8.215599</v>
      </c>
      <c r="J14">
        <v>21.70005</v>
      </c>
      <c r="K14">
        <v>279.6</v>
      </c>
      <c r="L14">
        <v>57.3</v>
      </c>
      <c r="M14">
        <v>0.036</v>
      </c>
      <c r="N14">
        <v>-118</v>
      </c>
      <c r="O14">
        <v>93</v>
      </c>
      <c r="P14">
        <v>40</v>
      </c>
      <c r="Q14">
        <v>-0.12</v>
      </c>
      <c r="R14">
        <v>10.641</v>
      </c>
      <c r="S14">
        <v>10.882</v>
      </c>
      <c r="T14">
        <v>1.21</v>
      </c>
      <c r="U14">
        <v>34.2</v>
      </c>
      <c r="V14">
        <v>0.1</v>
      </c>
      <c r="W14">
        <v>49.8</v>
      </c>
      <c r="X14" s="15">
        <v>-0.29746029</v>
      </c>
      <c r="Y14" s="3">
        <v>0</v>
      </c>
      <c r="Z14" s="3">
        <v>0</v>
      </c>
    </row>
    <row r="15" spans="1:26" ht="12">
      <c r="A15" s="21">
        <v>43573</v>
      </c>
      <c r="B15" s="4">
        <v>2008</v>
      </c>
      <c r="C15" s="4">
        <v>5</v>
      </c>
      <c r="D15" s="4">
        <v>11</v>
      </c>
      <c r="E15" s="4">
        <v>9.303</v>
      </c>
      <c r="F15" s="4" t="s">
        <v>71</v>
      </c>
      <c r="G15" s="4" t="s">
        <v>63</v>
      </c>
      <c r="H15" s="4" t="s">
        <v>47</v>
      </c>
      <c r="I15" s="4">
        <v>16.48918</v>
      </c>
      <c r="J15" s="4">
        <v>-24.37097</v>
      </c>
      <c r="K15" s="4">
        <v>141.4</v>
      </c>
      <c r="L15" s="4">
        <v>34.6</v>
      </c>
      <c r="M15" s="4">
        <v>0.064</v>
      </c>
      <c r="N15" s="4">
        <v>-116</v>
      </c>
      <c r="O15" s="4">
        <v>91</v>
      </c>
      <c r="P15" s="4">
        <v>172</v>
      </c>
      <c r="Q15" s="4">
        <v>0.002</v>
      </c>
      <c r="R15" s="4">
        <v>10.373</v>
      </c>
      <c r="S15" s="4">
        <v>10.689</v>
      </c>
      <c r="T15" s="4">
        <v>0.97</v>
      </c>
      <c r="U15" s="4">
        <v>34.3</v>
      </c>
      <c r="V15" s="4">
        <v>0.1</v>
      </c>
      <c r="W15" s="4">
        <v>50.1</v>
      </c>
      <c r="X15" s="15">
        <v>-0.98408154</v>
      </c>
      <c r="Y15" s="3">
        <v>0</v>
      </c>
      <c r="Z15" s="3">
        <v>0</v>
      </c>
    </row>
    <row r="16" spans="1:26" ht="12">
      <c r="A16" s="21">
        <v>43574</v>
      </c>
      <c r="B16" s="4">
        <v>2008</v>
      </c>
      <c r="C16" s="4">
        <v>5</v>
      </c>
      <c r="D16" s="4">
        <v>11</v>
      </c>
      <c r="E16" s="4">
        <v>9.395</v>
      </c>
      <c r="F16" s="4" t="s">
        <v>78</v>
      </c>
      <c r="G16" s="4" t="s">
        <v>63</v>
      </c>
      <c r="H16" s="4" t="s">
        <v>47</v>
      </c>
      <c r="I16" s="4">
        <v>16.907555</v>
      </c>
      <c r="J16" s="4">
        <v>-16.07889</v>
      </c>
      <c r="K16" s="4">
        <v>130.2</v>
      </c>
      <c r="L16" s="4">
        <v>37.4</v>
      </c>
      <c r="M16" s="4">
        <v>0.064</v>
      </c>
      <c r="N16" s="4">
        <v>-108</v>
      </c>
      <c r="O16" s="4">
        <v>87</v>
      </c>
      <c r="P16" s="4">
        <v>160</v>
      </c>
      <c r="Q16" s="4">
        <v>0.007</v>
      </c>
      <c r="R16" s="4">
        <v>10.379</v>
      </c>
      <c r="S16" s="4">
        <v>10.693</v>
      </c>
      <c r="T16" s="4">
        <v>0.6</v>
      </c>
      <c r="U16" s="4">
        <v>34.3</v>
      </c>
      <c r="V16" s="4">
        <v>0.1</v>
      </c>
      <c r="W16" s="4">
        <v>50.1</v>
      </c>
      <c r="X16" s="15">
        <v>-0.81970573</v>
      </c>
      <c r="Y16" s="3">
        <v>0</v>
      </c>
      <c r="Z16" s="3">
        <v>0</v>
      </c>
    </row>
    <row r="17" spans="1:26" ht="12">
      <c r="A17" s="21">
        <v>43579</v>
      </c>
      <c r="B17" s="4">
        <v>2008</v>
      </c>
      <c r="C17" s="4">
        <v>5</v>
      </c>
      <c r="D17" s="4">
        <v>11</v>
      </c>
      <c r="E17" s="4">
        <v>10.062</v>
      </c>
      <c r="F17" s="4" t="s">
        <v>71</v>
      </c>
      <c r="G17" s="4" t="s">
        <v>63</v>
      </c>
      <c r="H17" s="4" t="s">
        <v>47</v>
      </c>
      <c r="I17" s="4">
        <v>16.48918</v>
      </c>
      <c r="J17" s="4">
        <v>-24.37097</v>
      </c>
      <c r="K17" s="4">
        <v>152.1</v>
      </c>
      <c r="L17" s="4">
        <v>40.6</v>
      </c>
      <c r="M17" s="4">
        <v>0.07</v>
      </c>
      <c r="N17" s="4">
        <v>-108</v>
      </c>
      <c r="O17" s="4">
        <v>87</v>
      </c>
      <c r="P17" s="4">
        <v>159</v>
      </c>
      <c r="Q17" s="4">
        <v>-0.017</v>
      </c>
      <c r="R17" s="4">
        <v>10.384</v>
      </c>
      <c r="S17" s="4">
        <v>10.698</v>
      </c>
      <c r="T17" s="4">
        <v>0.81</v>
      </c>
      <c r="U17" s="4">
        <v>34.2</v>
      </c>
      <c r="V17" s="4">
        <v>0.2</v>
      </c>
      <c r="W17" s="4">
        <v>50.1</v>
      </c>
      <c r="X17" s="15">
        <v>-0.74550179</v>
      </c>
      <c r="Y17" s="3">
        <v>0</v>
      </c>
      <c r="Z17" s="3">
        <v>0</v>
      </c>
    </row>
    <row r="18" spans="1:26" ht="12">
      <c r="A18" s="20">
        <v>43717</v>
      </c>
      <c r="B18">
        <v>2008</v>
      </c>
      <c r="C18">
        <v>5</v>
      </c>
      <c r="D18">
        <v>11</v>
      </c>
      <c r="E18">
        <v>16.236</v>
      </c>
      <c r="F18" t="s">
        <v>75</v>
      </c>
      <c r="G18" t="s">
        <v>63</v>
      </c>
      <c r="H18" t="s">
        <v>47</v>
      </c>
      <c r="I18">
        <v>21.005527</v>
      </c>
      <c r="J18">
        <v>36.49583</v>
      </c>
      <c r="K18">
        <v>-6</v>
      </c>
      <c r="L18">
        <v>73.3</v>
      </c>
      <c r="M18">
        <v>0.085</v>
      </c>
      <c r="N18">
        <v>-114.4</v>
      </c>
      <c r="O18">
        <v>91.6</v>
      </c>
      <c r="P18">
        <v>159</v>
      </c>
      <c r="Q18">
        <v>-0.047</v>
      </c>
      <c r="R18">
        <v>10.342</v>
      </c>
      <c r="S18">
        <v>10.7</v>
      </c>
      <c r="T18">
        <v>2.03</v>
      </c>
      <c r="U18">
        <v>34.3</v>
      </c>
      <c r="V18">
        <v>0.1</v>
      </c>
      <c r="W18">
        <v>50.1</v>
      </c>
      <c r="X18" s="15">
        <v>-1.6049525</v>
      </c>
      <c r="Y18" s="3">
        <v>0</v>
      </c>
      <c r="Z18" s="3">
        <v>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81"/>
  <sheetViews>
    <sheetView zoomScale="125" zoomScaleNormal="125" workbookViewId="0" topLeftCell="A1">
      <pane xSplit="6" ySplit="1" topLeftCell="H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AA1" sqref="AA1"/>
    </sheetView>
  </sheetViews>
  <sheetFormatPr defaultColWidth="11.421875" defaultRowHeight="12.75"/>
  <cols>
    <col min="1" max="1" width="6.140625" style="0" bestFit="1" customWidth="1"/>
    <col min="2" max="2" width="5.8515625" style="0" bestFit="1" customWidth="1"/>
    <col min="3" max="3" width="4.140625" style="0" bestFit="1" customWidth="1"/>
    <col min="4" max="4" width="3.421875" style="0" bestFit="1" customWidth="1"/>
    <col min="5" max="5" width="7.140625" style="0" bestFit="1" customWidth="1"/>
    <col min="6" max="6" width="11.8515625" style="0" bestFit="1" customWidth="1"/>
    <col min="7" max="7" width="6.7109375" style="0" bestFit="1" customWidth="1"/>
    <col min="8" max="8" width="6.00390625" style="0" bestFit="1" customWidth="1"/>
    <col min="9" max="9" width="10.140625" style="0" bestFit="1" customWidth="1"/>
    <col min="10" max="10" width="9.7109375" style="0" bestFit="1" customWidth="1"/>
    <col min="11" max="11" width="6.140625" style="0" bestFit="1" customWidth="1"/>
    <col min="12" max="12" width="5.140625" style="0" bestFit="1" customWidth="1"/>
    <col min="13" max="14" width="6.7109375" style="0" bestFit="1" customWidth="1"/>
    <col min="15" max="15" width="5.7109375" style="0" bestFit="1" customWidth="1"/>
    <col min="16" max="16" width="4.8515625" style="0" bestFit="1" customWidth="1"/>
    <col min="17" max="17" width="6.7109375" style="0" bestFit="1" customWidth="1"/>
    <col min="18" max="18" width="8.421875" style="0" bestFit="1" customWidth="1"/>
    <col min="19" max="19" width="7.140625" style="0" bestFit="1" customWidth="1"/>
    <col min="20" max="21" width="9.140625" style="0" bestFit="1" customWidth="1"/>
    <col min="22" max="22" width="6.140625" style="0" bestFit="1" customWidth="1"/>
    <col min="23" max="23" width="5.140625" style="0" bestFit="1" customWidth="1"/>
    <col min="24" max="24" width="12.7109375" style="2" bestFit="1" customWidth="1"/>
    <col min="25" max="26" width="5.7109375" style="1" customWidth="1"/>
    <col min="27" max="27" width="5.7109375" style="0" customWidth="1"/>
  </cols>
  <sheetData>
    <row r="1" spans="1:26" ht="12">
      <c r="A1" s="11" t="s">
        <v>48</v>
      </c>
      <c r="B1" s="11" t="s">
        <v>43</v>
      </c>
      <c r="C1" s="11" t="s">
        <v>44</v>
      </c>
      <c r="D1" s="11" t="s">
        <v>45</v>
      </c>
      <c r="E1" s="11" t="s">
        <v>49</v>
      </c>
      <c r="F1" s="11" t="s">
        <v>50</v>
      </c>
      <c r="G1" s="11" t="s">
        <v>51</v>
      </c>
      <c r="H1" s="11" t="s">
        <v>46</v>
      </c>
      <c r="I1" s="11" t="s">
        <v>52</v>
      </c>
      <c r="J1" s="11" t="s">
        <v>53</v>
      </c>
      <c r="K1" s="11" t="s">
        <v>54</v>
      </c>
      <c r="L1" s="11" t="s">
        <v>55</v>
      </c>
      <c r="M1" s="11" t="s">
        <v>3</v>
      </c>
      <c r="N1" s="11" t="s">
        <v>10</v>
      </c>
      <c r="O1" s="11" t="s">
        <v>11</v>
      </c>
      <c r="P1" s="11" t="s">
        <v>56</v>
      </c>
      <c r="Q1" s="11" t="s">
        <v>57</v>
      </c>
      <c r="R1" s="11" t="s">
        <v>58</v>
      </c>
      <c r="S1" s="11" t="s">
        <v>59</v>
      </c>
      <c r="T1" s="11" t="s">
        <v>60</v>
      </c>
      <c r="U1" s="11" t="s">
        <v>61</v>
      </c>
      <c r="W1" s="11" t="s">
        <v>62</v>
      </c>
      <c r="X1" s="19" t="s">
        <v>65</v>
      </c>
      <c r="Y1" s="13" t="s">
        <v>67</v>
      </c>
      <c r="Z1" s="13" t="s">
        <v>68</v>
      </c>
    </row>
    <row r="2" spans="1:26" ht="12">
      <c r="A2">
        <v>43287</v>
      </c>
      <c r="B2">
        <v>2008</v>
      </c>
      <c r="C2">
        <v>5</v>
      </c>
      <c r="D2">
        <v>9</v>
      </c>
      <c r="E2">
        <v>5.783</v>
      </c>
      <c r="F2" t="s">
        <v>69</v>
      </c>
      <c r="G2" t="s">
        <v>63</v>
      </c>
      <c r="H2" t="s">
        <v>47</v>
      </c>
      <c r="I2">
        <v>8.141048</v>
      </c>
      <c r="J2">
        <v>21.95428</v>
      </c>
      <c r="K2">
        <v>280.2</v>
      </c>
      <c r="L2">
        <v>56.3</v>
      </c>
      <c r="M2">
        <v>0.054</v>
      </c>
      <c r="N2">
        <v>-109</v>
      </c>
      <c r="O2">
        <v>89</v>
      </c>
      <c r="P2">
        <v>34</v>
      </c>
      <c r="Q2">
        <v>-0.036</v>
      </c>
      <c r="R2">
        <v>10.461</v>
      </c>
      <c r="S2">
        <v>10.786</v>
      </c>
      <c r="T2">
        <v>1.33</v>
      </c>
      <c r="U2">
        <v>34.3</v>
      </c>
      <c r="V2">
        <v>0.1</v>
      </c>
      <c r="W2">
        <v>50.1</v>
      </c>
      <c r="X2" s="15">
        <v>0.57044401</v>
      </c>
      <c r="Y2" s="3">
        <v>0</v>
      </c>
      <c r="Z2" s="3">
        <v>0</v>
      </c>
    </row>
    <row r="3" spans="1:26" ht="12">
      <c r="A3">
        <v>43288</v>
      </c>
      <c r="B3">
        <v>2008</v>
      </c>
      <c r="C3">
        <v>5</v>
      </c>
      <c r="D3">
        <v>9</v>
      </c>
      <c r="E3">
        <v>6.004</v>
      </c>
      <c r="F3" t="s">
        <v>69</v>
      </c>
      <c r="G3" t="s">
        <v>63</v>
      </c>
      <c r="H3" t="s">
        <v>47</v>
      </c>
      <c r="I3">
        <v>8.141397</v>
      </c>
      <c r="J3">
        <v>21.95311</v>
      </c>
      <c r="K3">
        <v>280.6</v>
      </c>
      <c r="L3">
        <v>53.2</v>
      </c>
      <c r="M3">
        <v>0.054</v>
      </c>
      <c r="N3">
        <v>-122</v>
      </c>
      <c r="O3">
        <v>87</v>
      </c>
      <c r="P3">
        <v>33</v>
      </c>
      <c r="Q3">
        <v>0.002</v>
      </c>
      <c r="R3">
        <v>10.43</v>
      </c>
      <c r="S3">
        <v>10.757</v>
      </c>
      <c r="T3">
        <v>0.28</v>
      </c>
      <c r="U3">
        <v>34.3</v>
      </c>
      <c r="V3">
        <v>0.1</v>
      </c>
      <c r="W3">
        <v>50.1</v>
      </c>
      <c r="X3" s="15">
        <v>0.78272363</v>
      </c>
      <c r="Y3" s="3">
        <v>0</v>
      </c>
      <c r="Z3" s="3">
        <v>0</v>
      </c>
    </row>
    <row r="4" spans="1:26" ht="12">
      <c r="A4">
        <v>43289</v>
      </c>
      <c r="B4">
        <v>2008</v>
      </c>
      <c r="C4">
        <v>5</v>
      </c>
      <c r="D4">
        <v>9</v>
      </c>
      <c r="E4">
        <v>6.029</v>
      </c>
      <c r="F4" t="s">
        <v>69</v>
      </c>
      <c r="G4" t="s">
        <v>63</v>
      </c>
      <c r="H4" t="s">
        <v>47</v>
      </c>
      <c r="I4">
        <v>8.141431</v>
      </c>
      <c r="J4">
        <v>21.953</v>
      </c>
      <c r="K4">
        <v>280.6</v>
      </c>
      <c r="L4">
        <v>52.8</v>
      </c>
      <c r="M4">
        <v>0.054</v>
      </c>
      <c r="N4">
        <v>-122</v>
      </c>
      <c r="O4">
        <v>87</v>
      </c>
      <c r="P4">
        <v>41</v>
      </c>
      <c r="Q4">
        <v>-0.008</v>
      </c>
      <c r="R4">
        <v>10.429</v>
      </c>
      <c r="S4">
        <v>10.757</v>
      </c>
      <c r="T4">
        <v>0.65</v>
      </c>
      <c r="U4">
        <v>34.3</v>
      </c>
      <c r="V4">
        <v>0.1</v>
      </c>
      <c r="W4">
        <v>50.1</v>
      </c>
      <c r="X4" s="15">
        <v>0.83062744</v>
      </c>
      <c r="Y4" s="3">
        <v>0</v>
      </c>
      <c r="Z4" s="3">
        <v>0</v>
      </c>
    </row>
    <row r="5" spans="1:26" ht="12">
      <c r="A5">
        <v>43290</v>
      </c>
      <c r="B5">
        <v>2008</v>
      </c>
      <c r="C5">
        <v>5</v>
      </c>
      <c r="D5">
        <v>9</v>
      </c>
      <c r="E5">
        <v>6.071</v>
      </c>
      <c r="F5" t="s">
        <v>69</v>
      </c>
      <c r="G5" t="s">
        <v>63</v>
      </c>
      <c r="H5" t="s">
        <v>47</v>
      </c>
      <c r="I5">
        <v>8.1415</v>
      </c>
      <c r="J5">
        <v>21.95276</v>
      </c>
      <c r="K5">
        <v>280.7</v>
      </c>
      <c r="L5">
        <v>52.3</v>
      </c>
      <c r="M5">
        <v>0.054</v>
      </c>
      <c r="N5">
        <v>-122</v>
      </c>
      <c r="O5">
        <v>87</v>
      </c>
      <c r="P5">
        <v>36</v>
      </c>
      <c r="Q5">
        <v>0.024</v>
      </c>
      <c r="R5">
        <v>10.433</v>
      </c>
      <c r="S5">
        <v>10.76</v>
      </c>
      <c r="T5">
        <v>0.43</v>
      </c>
      <c r="U5">
        <v>34.3</v>
      </c>
      <c r="V5">
        <v>0.2</v>
      </c>
      <c r="W5">
        <v>50.1</v>
      </c>
      <c r="X5" s="15">
        <v>0.78742008</v>
      </c>
      <c r="Y5" s="3">
        <v>0</v>
      </c>
      <c r="Z5" s="3">
        <v>0</v>
      </c>
    </row>
    <row r="6" spans="1:26" ht="12">
      <c r="A6">
        <v>43291</v>
      </c>
      <c r="B6">
        <v>2008</v>
      </c>
      <c r="C6">
        <v>5</v>
      </c>
      <c r="D6">
        <v>9</v>
      </c>
      <c r="E6">
        <v>6.405</v>
      </c>
      <c r="F6" t="s">
        <v>64</v>
      </c>
      <c r="G6" t="s">
        <v>63</v>
      </c>
      <c r="H6" t="s">
        <v>47</v>
      </c>
      <c r="I6">
        <v>10.28394</v>
      </c>
      <c r="J6">
        <v>12.57273</v>
      </c>
      <c r="K6">
        <v>243.1</v>
      </c>
      <c r="L6">
        <v>75.3</v>
      </c>
      <c r="M6">
        <v>0.074</v>
      </c>
      <c r="N6">
        <v>-121</v>
      </c>
      <c r="O6">
        <v>87</v>
      </c>
      <c r="P6">
        <v>98</v>
      </c>
      <c r="Q6">
        <v>-0.04</v>
      </c>
      <c r="R6">
        <v>10.555</v>
      </c>
      <c r="S6">
        <v>10.869</v>
      </c>
      <c r="T6">
        <v>2.87</v>
      </c>
      <c r="U6">
        <v>34.3</v>
      </c>
      <c r="V6">
        <v>0.1</v>
      </c>
      <c r="W6">
        <v>50.1</v>
      </c>
      <c r="X6" s="15">
        <v>0.63901221</v>
      </c>
      <c r="Y6" s="3">
        <v>0</v>
      </c>
      <c r="Z6" s="3">
        <v>0</v>
      </c>
    </row>
    <row r="7" spans="1:26" ht="12">
      <c r="A7">
        <v>43292</v>
      </c>
      <c r="B7">
        <v>2008</v>
      </c>
      <c r="C7">
        <v>5</v>
      </c>
      <c r="D7">
        <v>9</v>
      </c>
      <c r="E7">
        <v>6.516</v>
      </c>
      <c r="F7" t="s">
        <v>64</v>
      </c>
      <c r="G7" t="s">
        <v>63</v>
      </c>
      <c r="H7" t="s">
        <v>47</v>
      </c>
      <c r="I7">
        <v>10.283942</v>
      </c>
      <c r="J7">
        <v>12.57272</v>
      </c>
      <c r="K7">
        <v>246</v>
      </c>
      <c r="L7">
        <v>73.9</v>
      </c>
      <c r="M7">
        <v>0.017</v>
      </c>
      <c r="N7">
        <v>-121</v>
      </c>
      <c r="O7">
        <v>87</v>
      </c>
      <c r="P7">
        <v>375</v>
      </c>
      <c r="Q7">
        <v>0.004</v>
      </c>
      <c r="R7">
        <v>10.566</v>
      </c>
      <c r="S7">
        <v>10.881</v>
      </c>
      <c r="T7">
        <v>2.82</v>
      </c>
      <c r="U7">
        <v>34.1</v>
      </c>
      <c r="V7">
        <v>54</v>
      </c>
      <c r="W7">
        <v>50.1</v>
      </c>
      <c r="X7" s="15">
        <v>0.66813021</v>
      </c>
      <c r="Y7" s="3">
        <v>0</v>
      </c>
      <c r="Z7" s="3">
        <v>0</v>
      </c>
    </row>
    <row r="8" spans="1:26" ht="12">
      <c r="A8">
        <v>43293</v>
      </c>
      <c r="B8">
        <v>2008</v>
      </c>
      <c r="C8">
        <v>5</v>
      </c>
      <c r="D8">
        <v>9</v>
      </c>
      <c r="E8">
        <v>6.6</v>
      </c>
      <c r="F8" t="s">
        <v>64</v>
      </c>
      <c r="G8" t="s">
        <v>63</v>
      </c>
      <c r="H8" t="s">
        <v>47</v>
      </c>
      <c r="I8">
        <v>10.283945</v>
      </c>
      <c r="J8">
        <v>12.57269</v>
      </c>
      <c r="K8">
        <v>248</v>
      </c>
      <c r="L8">
        <v>72.8</v>
      </c>
      <c r="M8">
        <v>0.017</v>
      </c>
      <c r="N8">
        <v>-121</v>
      </c>
      <c r="O8">
        <v>87</v>
      </c>
      <c r="P8">
        <v>160</v>
      </c>
      <c r="Q8">
        <v>-0.084</v>
      </c>
      <c r="R8">
        <v>10.558</v>
      </c>
      <c r="S8">
        <v>10.871</v>
      </c>
      <c r="T8">
        <v>2.02</v>
      </c>
      <c r="U8">
        <v>34.2</v>
      </c>
      <c r="V8">
        <v>53.9</v>
      </c>
      <c r="W8">
        <v>50</v>
      </c>
      <c r="X8" s="15">
        <v>0.61552995</v>
      </c>
      <c r="Y8" s="3">
        <v>0</v>
      </c>
      <c r="Z8" s="3">
        <v>0</v>
      </c>
    </row>
    <row r="9" spans="1:26" ht="12">
      <c r="A9">
        <v>43294</v>
      </c>
      <c r="B9">
        <v>2008</v>
      </c>
      <c r="C9">
        <v>5</v>
      </c>
      <c r="D9">
        <v>9</v>
      </c>
      <c r="E9">
        <v>6.72</v>
      </c>
      <c r="F9" t="s">
        <v>64</v>
      </c>
      <c r="G9" t="s">
        <v>63</v>
      </c>
      <c r="H9" t="s">
        <v>47</v>
      </c>
      <c r="I9">
        <v>10.283948</v>
      </c>
      <c r="J9">
        <v>12.57267</v>
      </c>
      <c r="K9">
        <v>250.3</v>
      </c>
      <c r="L9">
        <v>71.2</v>
      </c>
      <c r="M9">
        <v>0.039</v>
      </c>
      <c r="N9">
        <v>-121</v>
      </c>
      <c r="O9">
        <v>87</v>
      </c>
      <c r="P9">
        <v>377</v>
      </c>
      <c r="Q9">
        <v>-0.188</v>
      </c>
      <c r="R9">
        <v>10.535</v>
      </c>
      <c r="S9">
        <v>10.853</v>
      </c>
      <c r="T9">
        <v>4.54</v>
      </c>
      <c r="U9">
        <v>34.1</v>
      </c>
      <c r="V9">
        <v>53.9</v>
      </c>
      <c r="W9">
        <v>49.8</v>
      </c>
      <c r="X9" s="15">
        <v>0.67000879</v>
      </c>
      <c r="Y9" s="3">
        <v>-11.8</v>
      </c>
      <c r="Z9" s="3">
        <v>5.6</v>
      </c>
    </row>
    <row r="10" spans="1:26" ht="12">
      <c r="A10">
        <v>43295</v>
      </c>
      <c r="B10">
        <v>2008</v>
      </c>
      <c r="C10">
        <v>5</v>
      </c>
      <c r="D10">
        <v>9</v>
      </c>
      <c r="E10">
        <v>6.834</v>
      </c>
      <c r="F10" t="s">
        <v>64</v>
      </c>
      <c r="G10" t="s">
        <v>63</v>
      </c>
      <c r="H10" t="s">
        <v>47</v>
      </c>
      <c r="I10">
        <v>10.283951</v>
      </c>
      <c r="J10">
        <v>12.57264</v>
      </c>
      <c r="K10">
        <v>252.4</v>
      </c>
      <c r="L10">
        <v>69.7</v>
      </c>
      <c r="M10">
        <v>0.043</v>
      </c>
      <c r="N10">
        <v>-121</v>
      </c>
      <c r="O10">
        <v>87</v>
      </c>
      <c r="P10">
        <v>376</v>
      </c>
      <c r="Q10">
        <v>-0.192</v>
      </c>
      <c r="R10">
        <v>10.523</v>
      </c>
      <c r="S10">
        <v>10.844</v>
      </c>
      <c r="T10">
        <v>3.36</v>
      </c>
      <c r="U10">
        <v>34.1</v>
      </c>
      <c r="V10">
        <v>53.8</v>
      </c>
      <c r="W10">
        <v>50</v>
      </c>
      <c r="X10" s="15">
        <v>0.72260905</v>
      </c>
      <c r="Y10" s="3">
        <v>11.8</v>
      </c>
      <c r="Z10" s="3">
        <v>-5.6</v>
      </c>
    </row>
    <row r="11" spans="1:26" ht="12">
      <c r="A11">
        <v>43296</v>
      </c>
      <c r="B11">
        <v>2008</v>
      </c>
      <c r="C11">
        <v>5</v>
      </c>
      <c r="D11">
        <v>9</v>
      </c>
      <c r="E11">
        <v>6.948</v>
      </c>
      <c r="F11" t="s">
        <v>64</v>
      </c>
      <c r="G11" t="s">
        <v>63</v>
      </c>
      <c r="H11" t="s">
        <v>47</v>
      </c>
      <c r="I11">
        <v>10.283954</v>
      </c>
      <c r="J11">
        <v>12.57261</v>
      </c>
      <c r="K11">
        <v>254.2</v>
      </c>
      <c r="L11">
        <v>68.1</v>
      </c>
      <c r="M11">
        <v>0.043</v>
      </c>
      <c r="N11">
        <v>-121</v>
      </c>
      <c r="O11">
        <v>87</v>
      </c>
      <c r="P11">
        <v>376</v>
      </c>
      <c r="Q11">
        <v>-0.17</v>
      </c>
      <c r="R11">
        <v>10.537</v>
      </c>
      <c r="S11">
        <v>10.852</v>
      </c>
      <c r="T11">
        <v>5.98</v>
      </c>
      <c r="U11">
        <v>34.1</v>
      </c>
      <c r="V11">
        <v>53.8</v>
      </c>
      <c r="W11">
        <v>50</v>
      </c>
      <c r="X11" s="15">
        <v>0.69630892</v>
      </c>
      <c r="Y11" s="3">
        <v>-5.6</v>
      </c>
      <c r="Z11" s="3">
        <v>-11.8</v>
      </c>
    </row>
    <row r="12" spans="1:26" ht="12">
      <c r="A12">
        <v>43297</v>
      </c>
      <c r="B12">
        <v>2008</v>
      </c>
      <c r="C12">
        <v>5</v>
      </c>
      <c r="D12">
        <v>9</v>
      </c>
      <c r="E12">
        <v>7.062</v>
      </c>
      <c r="F12" t="s">
        <v>64</v>
      </c>
      <c r="G12" t="s">
        <v>63</v>
      </c>
      <c r="H12" t="s">
        <v>47</v>
      </c>
      <c r="I12">
        <v>10.283957</v>
      </c>
      <c r="J12">
        <v>12.57259</v>
      </c>
      <c r="K12">
        <v>255.7</v>
      </c>
      <c r="L12">
        <v>66.6</v>
      </c>
      <c r="M12">
        <v>0.002</v>
      </c>
      <c r="N12">
        <v>-121</v>
      </c>
      <c r="O12">
        <v>87</v>
      </c>
      <c r="P12">
        <v>373</v>
      </c>
      <c r="Q12">
        <v>-0.306</v>
      </c>
      <c r="R12">
        <v>10.523</v>
      </c>
      <c r="S12">
        <v>10.841</v>
      </c>
      <c r="T12">
        <v>3.64</v>
      </c>
      <c r="U12">
        <v>34.1</v>
      </c>
      <c r="V12">
        <v>53.8</v>
      </c>
      <c r="W12">
        <v>50.1</v>
      </c>
      <c r="X12" s="15">
        <v>0.74984847</v>
      </c>
      <c r="Y12" s="3">
        <v>5.6</v>
      </c>
      <c r="Z12" s="3">
        <v>11.8</v>
      </c>
    </row>
    <row r="13" spans="1:26" ht="12">
      <c r="A13">
        <v>43298</v>
      </c>
      <c r="B13">
        <v>2008</v>
      </c>
      <c r="C13">
        <v>5</v>
      </c>
      <c r="D13">
        <v>9</v>
      </c>
      <c r="E13">
        <v>7.197</v>
      </c>
      <c r="F13" t="s">
        <v>64</v>
      </c>
      <c r="G13" t="s">
        <v>63</v>
      </c>
      <c r="H13" t="s">
        <v>47</v>
      </c>
      <c r="I13">
        <v>10.28396</v>
      </c>
      <c r="J13">
        <v>12.57255</v>
      </c>
      <c r="K13">
        <v>257.4</v>
      </c>
      <c r="L13">
        <v>64.7</v>
      </c>
      <c r="M13">
        <v>0.062</v>
      </c>
      <c r="N13">
        <v>-121</v>
      </c>
      <c r="O13">
        <v>87</v>
      </c>
      <c r="P13">
        <v>372</v>
      </c>
      <c r="Q13">
        <v>0.071</v>
      </c>
      <c r="R13">
        <v>10.541</v>
      </c>
      <c r="S13">
        <v>10.857</v>
      </c>
      <c r="T13">
        <v>7.35</v>
      </c>
      <c r="U13">
        <v>34.1</v>
      </c>
      <c r="V13">
        <v>53.7</v>
      </c>
      <c r="W13">
        <v>50.1</v>
      </c>
      <c r="X13" s="15">
        <v>0.8249917</v>
      </c>
      <c r="Y13" s="3">
        <v>-11.8</v>
      </c>
      <c r="Z13" s="3">
        <v>5.6</v>
      </c>
    </row>
    <row r="14" spans="1:26" ht="12">
      <c r="A14">
        <v>43299</v>
      </c>
      <c r="B14">
        <v>2008</v>
      </c>
      <c r="C14">
        <v>5</v>
      </c>
      <c r="D14">
        <v>9</v>
      </c>
      <c r="E14">
        <v>7.312</v>
      </c>
      <c r="F14" t="s">
        <v>64</v>
      </c>
      <c r="G14" t="s">
        <v>63</v>
      </c>
      <c r="H14" t="s">
        <v>47</v>
      </c>
      <c r="I14">
        <v>10.283964</v>
      </c>
      <c r="J14">
        <v>12.57252</v>
      </c>
      <c r="K14">
        <v>258.7</v>
      </c>
      <c r="L14">
        <v>63.1</v>
      </c>
      <c r="M14">
        <v>0.057</v>
      </c>
      <c r="N14">
        <v>-121</v>
      </c>
      <c r="O14">
        <v>87</v>
      </c>
      <c r="P14">
        <v>374</v>
      </c>
      <c r="Q14">
        <v>0.227</v>
      </c>
      <c r="R14">
        <v>10.548</v>
      </c>
      <c r="S14">
        <v>10.861</v>
      </c>
      <c r="T14">
        <v>3.54</v>
      </c>
      <c r="U14">
        <v>34.1</v>
      </c>
      <c r="V14">
        <v>53.7</v>
      </c>
      <c r="W14">
        <v>50</v>
      </c>
      <c r="X14" s="15">
        <v>0.75078776</v>
      </c>
      <c r="Y14" s="3">
        <v>11.8</v>
      </c>
      <c r="Z14" s="3">
        <v>-5.6</v>
      </c>
    </row>
    <row r="15" spans="1:26" ht="12">
      <c r="A15">
        <v>43300</v>
      </c>
      <c r="B15">
        <v>2008</v>
      </c>
      <c r="C15">
        <v>5</v>
      </c>
      <c r="D15">
        <v>9</v>
      </c>
      <c r="E15">
        <v>7.426</v>
      </c>
      <c r="F15" t="s">
        <v>64</v>
      </c>
      <c r="G15" t="s">
        <v>63</v>
      </c>
      <c r="H15" t="s">
        <v>47</v>
      </c>
      <c r="I15">
        <v>10.283967</v>
      </c>
      <c r="J15">
        <v>12.5725</v>
      </c>
      <c r="K15">
        <v>259.8</v>
      </c>
      <c r="L15">
        <v>61.5</v>
      </c>
      <c r="M15">
        <v>0.057</v>
      </c>
      <c r="N15">
        <v>-121</v>
      </c>
      <c r="O15">
        <v>87</v>
      </c>
      <c r="P15">
        <v>374</v>
      </c>
      <c r="Q15">
        <v>0.199</v>
      </c>
      <c r="R15">
        <v>10.555</v>
      </c>
      <c r="S15">
        <v>10.867</v>
      </c>
      <c r="T15">
        <v>2.37</v>
      </c>
      <c r="U15">
        <v>34.1</v>
      </c>
      <c r="V15">
        <v>53.7</v>
      </c>
      <c r="W15">
        <v>50.1</v>
      </c>
      <c r="X15" s="15">
        <v>0.71885189</v>
      </c>
      <c r="Y15" s="3">
        <v>-5.6</v>
      </c>
      <c r="Z15" s="3">
        <v>-11.8</v>
      </c>
    </row>
    <row r="16" spans="1:26" ht="12">
      <c r="A16">
        <v>43301</v>
      </c>
      <c r="B16">
        <v>2008</v>
      </c>
      <c r="C16">
        <v>5</v>
      </c>
      <c r="D16">
        <v>9</v>
      </c>
      <c r="E16">
        <v>7.54</v>
      </c>
      <c r="F16" t="s">
        <v>64</v>
      </c>
      <c r="G16" t="s">
        <v>63</v>
      </c>
      <c r="H16" t="s">
        <v>47</v>
      </c>
      <c r="I16">
        <v>10.28397</v>
      </c>
      <c r="J16">
        <v>12.57247</v>
      </c>
      <c r="K16">
        <v>260.9</v>
      </c>
      <c r="L16">
        <v>59.9</v>
      </c>
      <c r="M16">
        <v>0.026</v>
      </c>
      <c r="N16">
        <v>-121</v>
      </c>
      <c r="O16">
        <v>87</v>
      </c>
      <c r="P16">
        <v>375</v>
      </c>
      <c r="Q16">
        <v>0.186</v>
      </c>
      <c r="R16">
        <v>10.552</v>
      </c>
      <c r="S16">
        <v>10.867</v>
      </c>
      <c r="T16">
        <v>4.53</v>
      </c>
      <c r="U16">
        <v>34.1</v>
      </c>
      <c r="V16">
        <v>53.7</v>
      </c>
      <c r="W16">
        <v>50.1</v>
      </c>
      <c r="X16" s="15">
        <v>0.67940169</v>
      </c>
      <c r="Y16" s="3">
        <v>5.6</v>
      </c>
      <c r="Z16" s="3">
        <v>11.8</v>
      </c>
    </row>
    <row r="17" spans="1:26" ht="12">
      <c r="A17">
        <v>43302</v>
      </c>
      <c r="B17">
        <v>2008</v>
      </c>
      <c r="C17">
        <v>5</v>
      </c>
      <c r="D17">
        <v>9</v>
      </c>
      <c r="E17">
        <v>7.673</v>
      </c>
      <c r="F17" t="s">
        <v>64</v>
      </c>
      <c r="G17" t="s">
        <v>63</v>
      </c>
      <c r="H17" t="s">
        <v>47</v>
      </c>
      <c r="I17">
        <v>10.283974</v>
      </c>
      <c r="J17">
        <v>12.57244</v>
      </c>
      <c r="K17">
        <v>262.1</v>
      </c>
      <c r="L17">
        <v>58.1</v>
      </c>
      <c r="M17">
        <v>0.04</v>
      </c>
      <c r="N17">
        <v>-121</v>
      </c>
      <c r="O17">
        <v>87</v>
      </c>
      <c r="P17">
        <v>372</v>
      </c>
      <c r="Q17">
        <v>-0.154</v>
      </c>
      <c r="R17">
        <v>10.535</v>
      </c>
      <c r="S17">
        <v>10.851</v>
      </c>
      <c r="T17">
        <v>4.32</v>
      </c>
      <c r="U17">
        <v>34.1</v>
      </c>
      <c r="V17">
        <v>53.6</v>
      </c>
      <c r="W17">
        <v>50</v>
      </c>
      <c r="X17" s="15">
        <v>0.78929867</v>
      </c>
      <c r="Y17" s="3">
        <v>-12.8</v>
      </c>
      <c r="Z17" s="3">
        <v>2.8</v>
      </c>
    </row>
    <row r="18" spans="1:26" ht="12">
      <c r="A18">
        <v>43303</v>
      </c>
      <c r="B18">
        <v>2008</v>
      </c>
      <c r="C18">
        <v>5</v>
      </c>
      <c r="D18">
        <v>9</v>
      </c>
      <c r="E18">
        <v>7.788</v>
      </c>
      <c r="F18" t="s">
        <v>64</v>
      </c>
      <c r="G18" t="s">
        <v>63</v>
      </c>
      <c r="H18" t="s">
        <v>47</v>
      </c>
      <c r="I18">
        <v>10.283977</v>
      </c>
      <c r="J18">
        <v>12.57241</v>
      </c>
      <c r="K18">
        <v>263</v>
      </c>
      <c r="L18">
        <v>56.5</v>
      </c>
      <c r="M18">
        <v>0.04</v>
      </c>
      <c r="N18">
        <v>-121</v>
      </c>
      <c r="O18">
        <v>87</v>
      </c>
      <c r="P18">
        <v>378</v>
      </c>
      <c r="Q18">
        <v>-0.126</v>
      </c>
      <c r="R18">
        <v>10.529</v>
      </c>
      <c r="S18">
        <v>10.844</v>
      </c>
      <c r="T18">
        <v>2.54</v>
      </c>
      <c r="U18">
        <v>34.1</v>
      </c>
      <c r="V18">
        <v>53.6</v>
      </c>
      <c r="W18">
        <v>50.1</v>
      </c>
      <c r="X18" s="15">
        <v>0.70100537</v>
      </c>
      <c r="Y18" s="3">
        <v>12.8</v>
      </c>
      <c r="Z18" s="3">
        <v>-2.8</v>
      </c>
    </row>
    <row r="19" spans="1:26" ht="12">
      <c r="A19">
        <v>43304</v>
      </c>
      <c r="B19">
        <v>2008</v>
      </c>
      <c r="C19">
        <v>5</v>
      </c>
      <c r="D19">
        <v>9</v>
      </c>
      <c r="E19">
        <v>7.902</v>
      </c>
      <c r="F19" t="s">
        <v>64</v>
      </c>
      <c r="G19" t="s">
        <v>63</v>
      </c>
      <c r="H19" t="s">
        <v>47</v>
      </c>
      <c r="I19">
        <v>10.28398</v>
      </c>
      <c r="J19">
        <v>12.57238</v>
      </c>
      <c r="K19">
        <v>263.8</v>
      </c>
      <c r="L19">
        <v>54.9</v>
      </c>
      <c r="M19">
        <v>0.046</v>
      </c>
      <c r="N19">
        <v>-121</v>
      </c>
      <c r="O19">
        <v>87</v>
      </c>
      <c r="P19">
        <v>374</v>
      </c>
      <c r="Q19">
        <v>-0.223</v>
      </c>
      <c r="R19">
        <v>10.528</v>
      </c>
      <c r="S19">
        <v>10.843</v>
      </c>
      <c r="T19">
        <v>2.36</v>
      </c>
      <c r="U19">
        <v>34</v>
      </c>
      <c r="V19">
        <v>53.6</v>
      </c>
      <c r="W19">
        <v>50.1</v>
      </c>
      <c r="X19" s="15">
        <v>0.59298698</v>
      </c>
      <c r="Y19" s="3">
        <v>-2.8</v>
      </c>
      <c r="Z19" s="3">
        <v>-12.8</v>
      </c>
    </row>
    <row r="20" spans="1:26" ht="12">
      <c r="A20">
        <v>43305</v>
      </c>
      <c r="B20">
        <v>2008</v>
      </c>
      <c r="C20">
        <v>5</v>
      </c>
      <c r="D20">
        <v>9</v>
      </c>
      <c r="E20">
        <v>8.016</v>
      </c>
      <c r="F20" t="s">
        <v>64</v>
      </c>
      <c r="G20" t="s">
        <v>63</v>
      </c>
      <c r="H20" t="s">
        <v>47</v>
      </c>
      <c r="I20">
        <v>10.283983</v>
      </c>
      <c r="J20">
        <v>12.57235</v>
      </c>
      <c r="K20">
        <v>264.6</v>
      </c>
      <c r="L20">
        <v>53.3</v>
      </c>
      <c r="M20">
        <v>0.005</v>
      </c>
      <c r="N20">
        <v>-121</v>
      </c>
      <c r="O20">
        <v>87</v>
      </c>
      <c r="P20">
        <v>374</v>
      </c>
      <c r="Q20">
        <v>-0.202</v>
      </c>
      <c r="R20">
        <v>10.528</v>
      </c>
      <c r="S20">
        <v>10.846</v>
      </c>
      <c r="T20">
        <v>1.72</v>
      </c>
      <c r="U20">
        <v>34.1</v>
      </c>
      <c r="V20">
        <v>53.6</v>
      </c>
      <c r="W20">
        <v>50</v>
      </c>
      <c r="X20" s="15">
        <v>0.62398356</v>
      </c>
      <c r="Y20" s="3">
        <v>2.8</v>
      </c>
      <c r="Z20" s="3">
        <v>12.8</v>
      </c>
    </row>
    <row r="21" spans="1:26" ht="12">
      <c r="A21">
        <v>43306</v>
      </c>
      <c r="B21">
        <v>2008</v>
      </c>
      <c r="C21">
        <v>5</v>
      </c>
      <c r="D21">
        <v>9</v>
      </c>
      <c r="E21">
        <v>8.174</v>
      </c>
      <c r="F21" t="s">
        <v>64</v>
      </c>
      <c r="G21" t="s">
        <v>63</v>
      </c>
      <c r="H21" t="s">
        <v>47</v>
      </c>
      <c r="I21">
        <v>10.283987</v>
      </c>
      <c r="J21">
        <v>12.57231</v>
      </c>
      <c r="K21">
        <v>265.7</v>
      </c>
      <c r="L21">
        <v>51</v>
      </c>
      <c r="M21">
        <v>0.032</v>
      </c>
      <c r="N21">
        <v>-121</v>
      </c>
      <c r="O21">
        <v>87</v>
      </c>
      <c r="P21">
        <v>374</v>
      </c>
      <c r="Q21">
        <v>0.004</v>
      </c>
      <c r="R21">
        <v>10.52</v>
      </c>
      <c r="S21">
        <v>10.838</v>
      </c>
      <c r="T21">
        <v>2.29</v>
      </c>
      <c r="U21">
        <v>34.1</v>
      </c>
      <c r="V21">
        <v>53.6</v>
      </c>
      <c r="W21">
        <v>50.1</v>
      </c>
      <c r="X21" s="15">
        <v>0.57983691</v>
      </c>
      <c r="Y21" s="3">
        <v>-12.8</v>
      </c>
      <c r="Z21" s="3">
        <v>2.8</v>
      </c>
    </row>
    <row r="22" spans="1:26" ht="12">
      <c r="A22">
        <v>43307</v>
      </c>
      <c r="B22">
        <v>2008</v>
      </c>
      <c r="C22">
        <v>5</v>
      </c>
      <c r="D22">
        <v>9</v>
      </c>
      <c r="E22">
        <v>8.288</v>
      </c>
      <c r="F22" t="s">
        <v>64</v>
      </c>
      <c r="G22" t="s">
        <v>63</v>
      </c>
      <c r="H22" t="s">
        <v>47</v>
      </c>
      <c r="I22">
        <v>10.283991</v>
      </c>
      <c r="J22">
        <v>12.57229</v>
      </c>
      <c r="K22">
        <v>266.4</v>
      </c>
      <c r="L22">
        <v>49.4</v>
      </c>
      <c r="M22">
        <v>0.032</v>
      </c>
      <c r="N22">
        <v>-121</v>
      </c>
      <c r="O22">
        <v>87</v>
      </c>
      <c r="P22">
        <v>375</v>
      </c>
      <c r="Q22">
        <v>-0.02</v>
      </c>
      <c r="R22">
        <v>10.512</v>
      </c>
      <c r="S22">
        <v>10.827</v>
      </c>
      <c r="T22">
        <v>2.28</v>
      </c>
      <c r="U22">
        <v>34.1</v>
      </c>
      <c r="V22">
        <v>53.6</v>
      </c>
      <c r="W22">
        <v>50.1</v>
      </c>
      <c r="X22" s="15">
        <v>0.58641195</v>
      </c>
      <c r="Y22" s="3">
        <v>12.8</v>
      </c>
      <c r="Z22" s="3">
        <v>-2.8</v>
      </c>
    </row>
    <row r="23" spans="1:26" ht="12">
      <c r="A23">
        <v>43308</v>
      </c>
      <c r="B23">
        <v>2008</v>
      </c>
      <c r="C23">
        <v>5</v>
      </c>
      <c r="D23">
        <v>9</v>
      </c>
      <c r="E23">
        <v>8.402</v>
      </c>
      <c r="F23" t="s">
        <v>64</v>
      </c>
      <c r="G23" t="s">
        <v>63</v>
      </c>
      <c r="H23" t="s">
        <v>47</v>
      </c>
      <c r="I23">
        <v>10.283994</v>
      </c>
      <c r="J23">
        <v>12.57226</v>
      </c>
      <c r="K23">
        <v>267.1</v>
      </c>
      <c r="L23">
        <v>47.8</v>
      </c>
      <c r="M23">
        <v>0.058</v>
      </c>
      <c r="N23">
        <v>-121</v>
      </c>
      <c r="O23">
        <v>87</v>
      </c>
      <c r="P23">
        <v>375</v>
      </c>
      <c r="Q23">
        <v>-0.194</v>
      </c>
      <c r="R23">
        <v>10.5</v>
      </c>
      <c r="S23">
        <v>10.819</v>
      </c>
      <c r="T23">
        <v>7.45</v>
      </c>
      <c r="U23">
        <v>34.2</v>
      </c>
      <c r="V23">
        <v>53.6</v>
      </c>
      <c r="W23">
        <v>50.1</v>
      </c>
      <c r="X23" s="15">
        <v>0.4840293</v>
      </c>
      <c r="Y23" s="3">
        <v>-2.8</v>
      </c>
      <c r="Z23" s="3">
        <v>-12.8</v>
      </c>
    </row>
    <row r="24" spans="1:26" ht="12">
      <c r="A24">
        <v>43309</v>
      </c>
      <c r="B24">
        <v>2008</v>
      </c>
      <c r="C24">
        <v>5</v>
      </c>
      <c r="D24">
        <v>9</v>
      </c>
      <c r="E24">
        <v>8.516</v>
      </c>
      <c r="F24" t="s">
        <v>64</v>
      </c>
      <c r="G24" t="s">
        <v>63</v>
      </c>
      <c r="H24" t="s">
        <v>47</v>
      </c>
      <c r="I24">
        <v>10.283997</v>
      </c>
      <c r="J24">
        <v>12.57223</v>
      </c>
      <c r="K24">
        <v>267.8</v>
      </c>
      <c r="L24">
        <v>46.2</v>
      </c>
      <c r="M24">
        <v>0.028</v>
      </c>
      <c r="N24">
        <v>-121</v>
      </c>
      <c r="O24">
        <v>87</v>
      </c>
      <c r="P24">
        <v>375</v>
      </c>
      <c r="Q24">
        <v>-0.207</v>
      </c>
      <c r="R24">
        <v>10.496</v>
      </c>
      <c r="S24">
        <v>10.818</v>
      </c>
      <c r="T24">
        <v>2.55</v>
      </c>
      <c r="U24">
        <v>34.1</v>
      </c>
      <c r="V24">
        <v>53.6</v>
      </c>
      <c r="W24">
        <v>50</v>
      </c>
      <c r="X24" s="15">
        <v>0.3572251</v>
      </c>
      <c r="Y24" s="3">
        <v>2.8</v>
      </c>
      <c r="Z24" s="3">
        <v>12.8</v>
      </c>
    </row>
    <row r="25" spans="1:26" ht="12">
      <c r="A25">
        <v>43310</v>
      </c>
      <c r="B25">
        <v>2008</v>
      </c>
      <c r="C25">
        <v>5</v>
      </c>
      <c r="D25">
        <v>9</v>
      </c>
      <c r="E25">
        <v>8.636</v>
      </c>
      <c r="F25" t="s">
        <v>70</v>
      </c>
      <c r="G25" t="s">
        <v>63</v>
      </c>
      <c r="H25" t="s">
        <v>47</v>
      </c>
      <c r="I25">
        <v>9.754136</v>
      </c>
      <c r="J25">
        <v>13.51133</v>
      </c>
      <c r="K25">
        <v>271.8</v>
      </c>
      <c r="L25">
        <v>37.9</v>
      </c>
      <c r="M25">
        <v>0.008</v>
      </c>
      <c r="N25">
        <v>-121</v>
      </c>
      <c r="O25">
        <v>87</v>
      </c>
      <c r="P25">
        <v>159</v>
      </c>
      <c r="Q25">
        <v>-0.024</v>
      </c>
      <c r="R25">
        <v>10.449</v>
      </c>
      <c r="S25">
        <v>10.773</v>
      </c>
      <c r="T25">
        <v>0.65</v>
      </c>
      <c r="U25">
        <v>34.3</v>
      </c>
      <c r="V25">
        <v>0.2</v>
      </c>
      <c r="W25">
        <v>50.1</v>
      </c>
      <c r="X25" s="15">
        <v>0.40418962</v>
      </c>
      <c r="Y25" s="3">
        <v>0</v>
      </c>
      <c r="Z25" s="3">
        <v>0</v>
      </c>
    </row>
    <row r="26" spans="1:26" ht="12">
      <c r="A26">
        <v>43311</v>
      </c>
      <c r="B26">
        <v>2008</v>
      </c>
      <c r="C26">
        <v>5</v>
      </c>
      <c r="D26">
        <v>9</v>
      </c>
      <c r="E26">
        <v>8.773</v>
      </c>
      <c r="F26" t="s">
        <v>64</v>
      </c>
      <c r="G26" t="s">
        <v>63</v>
      </c>
      <c r="H26" t="s">
        <v>47</v>
      </c>
      <c r="I26">
        <v>10.284004</v>
      </c>
      <c r="J26">
        <v>12.57217</v>
      </c>
      <c r="K26">
        <v>269.2</v>
      </c>
      <c r="L26">
        <v>42.6</v>
      </c>
      <c r="M26">
        <v>0.008</v>
      </c>
      <c r="N26">
        <v>-115</v>
      </c>
      <c r="O26">
        <v>86</v>
      </c>
      <c r="P26">
        <v>389</v>
      </c>
      <c r="Q26">
        <v>-0.088</v>
      </c>
      <c r="R26">
        <v>10.474</v>
      </c>
      <c r="S26">
        <v>10.796</v>
      </c>
      <c r="T26">
        <v>3.77</v>
      </c>
      <c r="U26">
        <v>34.1</v>
      </c>
      <c r="V26">
        <v>53.5</v>
      </c>
      <c r="W26">
        <v>50.1</v>
      </c>
      <c r="X26" s="15">
        <v>0.366618</v>
      </c>
      <c r="Y26" s="3">
        <v>-13.1</v>
      </c>
      <c r="Z26" s="3">
        <v>-0.6</v>
      </c>
    </row>
    <row r="27" spans="1:26" ht="12">
      <c r="A27">
        <v>43312</v>
      </c>
      <c r="B27">
        <v>2008</v>
      </c>
      <c r="C27">
        <v>5</v>
      </c>
      <c r="D27">
        <v>9</v>
      </c>
      <c r="E27">
        <v>8.89</v>
      </c>
      <c r="F27" t="s">
        <v>64</v>
      </c>
      <c r="G27" t="s">
        <v>63</v>
      </c>
      <c r="H27" t="s">
        <v>47</v>
      </c>
      <c r="I27">
        <v>10.284007</v>
      </c>
      <c r="J27">
        <v>12.57214</v>
      </c>
      <c r="K27">
        <v>269.8</v>
      </c>
      <c r="L27">
        <v>40.9</v>
      </c>
      <c r="M27">
        <v>0.039</v>
      </c>
      <c r="N27">
        <v>-115</v>
      </c>
      <c r="O27">
        <v>86</v>
      </c>
      <c r="P27">
        <v>375</v>
      </c>
      <c r="Q27">
        <v>-0.216</v>
      </c>
      <c r="R27">
        <v>10.456</v>
      </c>
      <c r="S27">
        <v>10.778</v>
      </c>
      <c r="T27">
        <v>7.14</v>
      </c>
      <c r="U27">
        <v>34.1</v>
      </c>
      <c r="V27">
        <v>53.5</v>
      </c>
      <c r="W27">
        <v>50.1</v>
      </c>
      <c r="X27" s="15">
        <v>0.37319303</v>
      </c>
      <c r="Y27" s="3">
        <v>13.1</v>
      </c>
      <c r="Z27" s="3">
        <v>0.6</v>
      </c>
    </row>
    <row r="28" spans="1:26" ht="12">
      <c r="A28">
        <v>43313</v>
      </c>
      <c r="B28">
        <v>2008</v>
      </c>
      <c r="C28">
        <v>5</v>
      </c>
      <c r="D28">
        <v>9</v>
      </c>
      <c r="E28">
        <v>9.004</v>
      </c>
      <c r="F28" t="s">
        <v>64</v>
      </c>
      <c r="G28" t="s">
        <v>63</v>
      </c>
      <c r="H28" t="s">
        <v>47</v>
      </c>
      <c r="I28">
        <v>10.28401</v>
      </c>
      <c r="J28">
        <v>12.57211</v>
      </c>
      <c r="K28">
        <v>270.4</v>
      </c>
      <c r="L28">
        <v>39.3</v>
      </c>
      <c r="M28">
        <v>0.053</v>
      </c>
      <c r="N28">
        <v>-115</v>
      </c>
      <c r="O28">
        <v>86</v>
      </c>
      <c r="P28">
        <v>374</v>
      </c>
      <c r="Q28">
        <v>-0.39</v>
      </c>
      <c r="R28">
        <v>10.442</v>
      </c>
      <c r="S28">
        <v>10.768</v>
      </c>
      <c r="T28">
        <v>1.56</v>
      </c>
      <c r="U28">
        <v>34.2</v>
      </c>
      <c r="V28">
        <v>53.5</v>
      </c>
      <c r="W28">
        <v>50.1</v>
      </c>
      <c r="X28" s="15">
        <v>0.39197884</v>
      </c>
      <c r="Y28" s="3">
        <v>0.6</v>
      </c>
      <c r="Z28" s="3">
        <v>-13.1</v>
      </c>
    </row>
    <row r="29" spans="1:26" ht="12">
      <c r="A29">
        <v>43314</v>
      </c>
      <c r="B29">
        <v>2008</v>
      </c>
      <c r="C29">
        <v>5</v>
      </c>
      <c r="D29">
        <v>9</v>
      </c>
      <c r="E29">
        <v>9.118</v>
      </c>
      <c r="F29" t="s">
        <v>64</v>
      </c>
      <c r="G29" t="s">
        <v>63</v>
      </c>
      <c r="H29" t="s">
        <v>47</v>
      </c>
      <c r="I29">
        <v>10.284014</v>
      </c>
      <c r="J29">
        <v>12.57208</v>
      </c>
      <c r="K29">
        <v>271</v>
      </c>
      <c r="L29">
        <v>37.7</v>
      </c>
      <c r="M29">
        <v>0.053</v>
      </c>
      <c r="N29">
        <v>-115</v>
      </c>
      <c r="O29">
        <v>86</v>
      </c>
      <c r="P29">
        <v>375</v>
      </c>
      <c r="Q29">
        <v>-0.466</v>
      </c>
      <c r="R29">
        <v>10.433</v>
      </c>
      <c r="S29">
        <v>10.761</v>
      </c>
      <c r="T29">
        <v>3.13</v>
      </c>
      <c r="U29">
        <v>34.1</v>
      </c>
      <c r="V29">
        <v>53.5</v>
      </c>
      <c r="W29">
        <v>50.1</v>
      </c>
      <c r="X29" s="15">
        <v>0.3769502</v>
      </c>
      <c r="Y29" s="3">
        <v>-0.6</v>
      </c>
      <c r="Z29" s="3">
        <v>13.1</v>
      </c>
    </row>
    <row r="30" spans="1:26" ht="12">
      <c r="A30">
        <v>43315</v>
      </c>
      <c r="B30">
        <v>2008</v>
      </c>
      <c r="C30">
        <v>5</v>
      </c>
      <c r="D30">
        <v>9</v>
      </c>
      <c r="E30">
        <v>9.258</v>
      </c>
      <c r="F30" t="s">
        <v>64</v>
      </c>
      <c r="G30" t="s">
        <v>63</v>
      </c>
      <c r="H30" t="s">
        <v>47</v>
      </c>
      <c r="I30">
        <v>10.284018</v>
      </c>
      <c r="J30">
        <v>12.57205</v>
      </c>
      <c r="K30">
        <v>271.6</v>
      </c>
      <c r="L30">
        <v>35.7</v>
      </c>
      <c r="M30">
        <v>0.04</v>
      </c>
      <c r="N30">
        <v>-115</v>
      </c>
      <c r="O30">
        <v>86</v>
      </c>
      <c r="P30">
        <v>375</v>
      </c>
      <c r="Q30">
        <v>-0.091</v>
      </c>
      <c r="R30">
        <v>10.423</v>
      </c>
      <c r="S30">
        <v>10.751</v>
      </c>
      <c r="T30">
        <v>4.14</v>
      </c>
      <c r="U30">
        <v>34.2</v>
      </c>
      <c r="V30">
        <v>53.5</v>
      </c>
      <c r="W30">
        <v>50</v>
      </c>
      <c r="X30" s="15">
        <v>0.34219645</v>
      </c>
      <c r="Y30" s="3">
        <v>-12.9</v>
      </c>
      <c r="Z30" s="3">
        <v>-2.2</v>
      </c>
    </row>
    <row r="31" spans="1:26" ht="12">
      <c r="A31">
        <v>43316</v>
      </c>
      <c r="B31">
        <v>2008</v>
      </c>
      <c r="C31">
        <v>5</v>
      </c>
      <c r="D31">
        <v>9</v>
      </c>
      <c r="E31">
        <v>9.372</v>
      </c>
      <c r="F31" t="s">
        <v>64</v>
      </c>
      <c r="G31" t="s">
        <v>63</v>
      </c>
      <c r="H31" t="s">
        <v>47</v>
      </c>
      <c r="I31">
        <v>10.28402</v>
      </c>
      <c r="J31">
        <v>12.57202</v>
      </c>
      <c r="K31">
        <v>272.2</v>
      </c>
      <c r="L31">
        <v>34.1</v>
      </c>
      <c r="M31">
        <v>0.032</v>
      </c>
      <c r="N31">
        <v>-115</v>
      </c>
      <c r="O31">
        <v>86</v>
      </c>
      <c r="P31">
        <v>375</v>
      </c>
      <c r="Q31">
        <v>-0.268</v>
      </c>
      <c r="R31">
        <v>10.4</v>
      </c>
      <c r="S31">
        <v>10.731</v>
      </c>
      <c r="T31">
        <v>5.02</v>
      </c>
      <c r="U31">
        <v>34.2</v>
      </c>
      <c r="V31">
        <v>53.5</v>
      </c>
      <c r="W31">
        <v>50.1</v>
      </c>
      <c r="X31" s="15">
        <v>0.26987109</v>
      </c>
      <c r="Y31" s="3">
        <v>12.9</v>
      </c>
      <c r="Z31" s="3">
        <v>2.2</v>
      </c>
    </row>
    <row r="32" spans="1:26" ht="12">
      <c r="A32">
        <v>43317</v>
      </c>
      <c r="B32">
        <v>2008</v>
      </c>
      <c r="C32">
        <v>5</v>
      </c>
      <c r="D32">
        <v>9</v>
      </c>
      <c r="E32">
        <v>9.486</v>
      </c>
      <c r="F32" t="s">
        <v>64</v>
      </c>
      <c r="G32" t="s">
        <v>63</v>
      </c>
      <c r="H32" t="s">
        <v>47</v>
      </c>
      <c r="I32">
        <v>10.284023</v>
      </c>
      <c r="J32">
        <v>12.57199</v>
      </c>
      <c r="K32">
        <v>272.7</v>
      </c>
      <c r="L32">
        <v>32.5</v>
      </c>
      <c r="M32">
        <v>0.032</v>
      </c>
      <c r="N32">
        <v>-115</v>
      </c>
      <c r="O32">
        <v>86</v>
      </c>
      <c r="P32">
        <v>375</v>
      </c>
      <c r="Q32">
        <v>-0.397</v>
      </c>
      <c r="R32">
        <v>10.391</v>
      </c>
      <c r="S32">
        <v>10.723</v>
      </c>
      <c r="T32">
        <v>2.42</v>
      </c>
      <c r="U32">
        <v>34.1</v>
      </c>
      <c r="V32">
        <v>53.5</v>
      </c>
      <c r="W32">
        <v>50.1</v>
      </c>
      <c r="X32" s="15">
        <v>0.23417806</v>
      </c>
      <c r="Y32" s="3">
        <v>2.2</v>
      </c>
      <c r="Z32" s="3">
        <v>-12.9</v>
      </c>
    </row>
    <row r="33" spans="1:26" ht="12">
      <c r="A33">
        <v>43318</v>
      </c>
      <c r="B33">
        <v>2008</v>
      </c>
      <c r="C33">
        <v>5</v>
      </c>
      <c r="D33">
        <v>9</v>
      </c>
      <c r="E33">
        <v>9.6</v>
      </c>
      <c r="F33" t="s">
        <v>64</v>
      </c>
      <c r="G33" t="s">
        <v>63</v>
      </c>
      <c r="H33" t="s">
        <v>47</v>
      </c>
      <c r="I33">
        <v>10.284027</v>
      </c>
      <c r="J33">
        <v>12.57196</v>
      </c>
      <c r="K33">
        <v>273.3</v>
      </c>
      <c r="L33">
        <v>30.9</v>
      </c>
      <c r="M33">
        <v>0.012</v>
      </c>
      <c r="N33">
        <v>-115</v>
      </c>
      <c r="O33">
        <v>86</v>
      </c>
      <c r="P33">
        <v>375</v>
      </c>
      <c r="Q33">
        <v>-0.476</v>
      </c>
      <c r="R33">
        <v>10.382</v>
      </c>
      <c r="S33">
        <v>10.717</v>
      </c>
      <c r="T33">
        <v>3.07</v>
      </c>
      <c r="U33">
        <v>34.1</v>
      </c>
      <c r="V33">
        <v>53.5</v>
      </c>
      <c r="W33">
        <v>50.1</v>
      </c>
      <c r="X33" s="15">
        <v>0.21257438</v>
      </c>
      <c r="Y33" s="3">
        <v>-2.2</v>
      </c>
      <c r="Z33" s="3">
        <v>12.9</v>
      </c>
    </row>
    <row r="34" spans="1:26" ht="12">
      <c r="A34">
        <v>43319</v>
      </c>
      <c r="B34">
        <v>2008</v>
      </c>
      <c r="C34">
        <v>5</v>
      </c>
      <c r="D34">
        <v>9</v>
      </c>
      <c r="E34">
        <v>9.74</v>
      </c>
      <c r="F34" t="s">
        <v>64</v>
      </c>
      <c r="G34" t="s">
        <v>63</v>
      </c>
      <c r="H34" t="s">
        <v>47</v>
      </c>
      <c r="I34">
        <v>10.284031</v>
      </c>
      <c r="J34">
        <v>12.57193</v>
      </c>
      <c r="K34">
        <v>273.9</v>
      </c>
      <c r="L34">
        <v>28.9</v>
      </c>
      <c r="M34">
        <v>0.042</v>
      </c>
      <c r="N34">
        <v>-115</v>
      </c>
      <c r="O34">
        <v>86</v>
      </c>
      <c r="P34">
        <v>378</v>
      </c>
      <c r="Q34">
        <v>-0.106</v>
      </c>
      <c r="R34">
        <v>10.366</v>
      </c>
      <c r="S34">
        <v>10.7</v>
      </c>
      <c r="T34">
        <v>4.33</v>
      </c>
      <c r="U34">
        <v>34.1</v>
      </c>
      <c r="V34">
        <v>53.5</v>
      </c>
      <c r="W34">
        <v>50.1</v>
      </c>
      <c r="X34" s="15">
        <v>0.14024902</v>
      </c>
      <c r="Y34" s="3">
        <v>-12.5</v>
      </c>
      <c r="Z34" s="3">
        <v>-3.8</v>
      </c>
    </row>
    <row r="35" spans="1:26" ht="12">
      <c r="A35">
        <v>43320</v>
      </c>
      <c r="B35">
        <v>2008</v>
      </c>
      <c r="C35">
        <v>5</v>
      </c>
      <c r="D35">
        <v>9</v>
      </c>
      <c r="E35">
        <v>9.856</v>
      </c>
      <c r="F35" t="s">
        <v>64</v>
      </c>
      <c r="G35" t="s">
        <v>63</v>
      </c>
      <c r="H35" t="s">
        <v>47</v>
      </c>
      <c r="I35">
        <v>10.284034</v>
      </c>
      <c r="J35">
        <v>12.5719</v>
      </c>
      <c r="K35">
        <v>274.4</v>
      </c>
      <c r="L35">
        <v>27.3</v>
      </c>
      <c r="M35">
        <v>0.041</v>
      </c>
      <c r="N35">
        <v>-115</v>
      </c>
      <c r="O35">
        <v>86</v>
      </c>
      <c r="P35">
        <v>375</v>
      </c>
      <c r="Q35">
        <v>-0.249</v>
      </c>
      <c r="R35">
        <v>10.349</v>
      </c>
      <c r="S35">
        <v>10.685</v>
      </c>
      <c r="T35">
        <v>2.64</v>
      </c>
      <c r="U35">
        <v>34.2</v>
      </c>
      <c r="V35">
        <v>53.5</v>
      </c>
      <c r="W35">
        <v>50.1</v>
      </c>
      <c r="X35" s="15">
        <v>0.27081038</v>
      </c>
      <c r="Y35" s="3">
        <v>12.5</v>
      </c>
      <c r="Z35" s="3">
        <v>3.8</v>
      </c>
    </row>
    <row r="36" spans="1:26" ht="12">
      <c r="A36">
        <v>43321</v>
      </c>
      <c r="B36">
        <v>2008</v>
      </c>
      <c r="C36">
        <v>5</v>
      </c>
      <c r="D36">
        <v>9</v>
      </c>
      <c r="E36">
        <v>9.97</v>
      </c>
      <c r="F36" t="s">
        <v>64</v>
      </c>
      <c r="G36" t="s">
        <v>63</v>
      </c>
      <c r="H36" t="s">
        <v>47</v>
      </c>
      <c r="I36">
        <v>10.284037</v>
      </c>
      <c r="J36">
        <v>12.57187</v>
      </c>
      <c r="K36">
        <v>275</v>
      </c>
      <c r="L36">
        <v>25.7</v>
      </c>
      <c r="M36">
        <v>0.044</v>
      </c>
      <c r="N36">
        <v>-115</v>
      </c>
      <c r="O36">
        <v>86</v>
      </c>
      <c r="P36">
        <v>373</v>
      </c>
      <c r="Q36">
        <v>-0.341</v>
      </c>
      <c r="R36">
        <v>10.342</v>
      </c>
      <c r="S36">
        <v>10.679</v>
      </c>
      <c r="T36">
        <v>1.46</v>
      </c>
      <c r="U36">
        <v>34.1</v>
      </c>
      <c r="V36">
        <v>53.5</v>
      </c>
      <c r="W36">
        <v>50.1</v>
      </c>
      <c r="X36" s="15">
        <v>0.24544954</v>
      </c>
      <c r="Y36" s="3">
        <v>3.8</v>
      </c>
      <c r="Z36" s="3">
        <v>-12.5</v>
      </c>
    </row>
    <row r="37" spans="1:26" ht="12">
      <c r="A37">
        <v>43322</v>
      </c>
      <c r="B37">
        <v>2008</v>
      </c>
      <c r="C37">
        <v>5</v>
      </c>
      <c r="D37">
        <v>9</v>
      </c>
      <c r="E37">
        <v>10.084</v>
      </c>
      <c r="F37" t="s">
        <v>64</v>
      </c>
      <c r="G37" t="s">
        <v>63</v>
      </c>
      <c r="H37" t="s">
        <v>47</v>
      </c>
      <c r="I37">
        <v>10.28404</v>
      </c>
      <c r="J37">
        <v>12.57185</v>
      </c>
      <c r="K37">
        <v>275.5</v>
      </c>
      <c r="L37">
        <v>24.1</v>
      </c>
      <c r="M37">
        <v>0.044</v>
      </c>
      <c r="N37">
        <v>-115</v>
      </c>
      <c r="O37">
        <v>86</v>
      </c>
      <c r="P37">
        <v>375</v>
      </c>
      <c r="Q37">
        <v>-0.494</v>
      </c>
      <c r="R37">
        <v>10.325</v>
      </c>
      <c r="S37">
        <v>10.664</v>
      </c>
      <c r="T37">
        <v>8.41</v>
      </c>
      <c r="U37">
        <v>34.1</v>
      </c>
      <c r="V37">
        <v>53.5</v>
      </c>
      <c r="W37">
        <v>50.1</v>
      </c>
      <c r="X37" s="15">
        <v>0.022837728</v>
      </c>
      <c r="Y37" s="3">
        <v>-3.8</v>
      </c>
      <c r="Z37" s="3">
        <v>12.5</v>
      </c>
    </row>
    <row r="38" spans="1:26" ht="12">
      <c r="A38">
        <v>43323</v>
      </c>
      <c r="B38">
        <v>2008</v>
      </c>
      <c r="C38">
        <v>5</v>
      </c>
      <c r="D38">
        <v>9</v>
      </c>
      <c r="E38">
        <v>10.24</v>
      </c>
      <c r="F38" t="s">
        <v>64</v>
      </c>
      <c r="G38" t="s">
        <v>63</v>
      </c>
      <c r="H38" t="s">
        <v>47</v>
      </c>
      <c r="I38">
        <v>10.284044</v>
      </c>
      <c r="J38">
        <v>12.57181</v>
      </c>
      <c r="K38">
        <v>276.2</v>
      </c>
      <c r="L38">
        <v>21.9</v>
      </c>
      <c r="M38">
        <v>0.034</v>
      </c>
      <c r="N38">
        <v>-115</v>
      </c>
      <c r="O38">
        <v>86</v>
      </c>
      <c r="P38">
        <v>372</v>
      </c>
      <c r="Q38">
        <v>-0.059</v>
      </c>
      <c r="R38">
        <v>10.298</v>
      </c>
      <c r="S38">
        <v>10.64</v>
      </c>
      <c r="T38">
        <v>2.23</v>
      </c>
      <c r="U38">
        <v>34.2</v>
      </c>
      <c r="V38">
        <v>53.5</v>
      </c>
      <c r="W38">
        <v>50.1</v>
      </c>
      <c r="X38" s="15">
        <v>-0.063576986</v>
      </c>
      <c r="Y38" s="3">
        <v>-12</v>
      </c>
      <c r="Z38" s="3">
        <v>-5.3</v>
      </c>
    </row>
    <row r="39" spans="1:26" ht="12">
      <c r="A39">
        <v>43324</v>
      </c>
      <c r="B39">
        <v>2008</v>
      </c>
      <c r="C39">
        <v>5</v>
      </c>
      <c r="D39">
        <v>9</v>
      </c>
      <c r="E39">
        <v>10.354</v>
      </c>
      <c r="F39" t="s">
        <v>64</v>
      </c>
      <c r="G39" t="s">
        <v>63</v>
      </c>
      <c r="H39" t="s">
        <v>47</v>
      </c>
      <c r="I39">
        <v>10.284047</v>
      </c>
      <c r="J39">
        <v>12.57178</v>
      </c>
      <c r="K39">
        <v>276.7</v>
      </c>
      <c r="L39">
        <v>20.3</v>
      </c>
      <c r="M39">
        <v>0.044</v>
      </c>
      <c r="N39">
        <v>-115</v>
      </c>
      <c r="O39">
        <v>86</v>
      </c>
      <c r="P39">
        <v>376</v>
      </c>
      <c r="Q39">
        <v>-0.059</v>
      </c>
      <c r="R39">
        <v>10.298</v>
      </c>
      <c r="S39">
        <v>10.64</v>
      </c>
      <c r="T39">
        <v>1.98</v>
      </c>
      <c r="U39">
        <v>34.1</v>
      </c>
      <c r="V39">
        <v>53.5</v>
      </c>
      <c r="W39">
        <v>50.1</v>
      </c>
      <c r="X39" s="15">
        <v>-0.20165267</v>
      </c>
      <c r="Y39" s="3">
        <v>12</v>
      </c>
      <c r="Z39" s="3">
        <v>5.3</v>
      </c>
    </row>
    <row r="40" spans="1:26" ht="12">
      <c r="A40">
        <v>43325</v>
      </c>
      <c r="B40">
        <v>2008</v>
      </c>
      <c r="C40">
        <v>5</v>
      </c>
      <c r="D40">
        <v>9</v>
      </c>
      <c r="E40">
        <v>10.468</v>
      </c>
      <c r="F40" t="s">
        <v>64</v>
      </c>
      <c r="G40" t="s">
        <v>63</v>
      </c>
      <c r="H40" t="s">
        <v>47</v>
      </c>
      <c r="I40">
        <v>10.284051</v>
      </c>
      <c r="J40">
        <v>12.57175</v>
      </c>
      <c r="K40">
        <v>277.2</v>
      </c>
      <c r="L40">
        <v>18.7</v>
      </c>
      <c r="M40">
        <v>0.044</v>
      </c>
      <c r="N40">
        <v>-115</v>
      </c>
      <c r="O40">
        <v>86</v>
      </c>
      <c r="P40">
        <v>376</v>
      </c>
      <c r="Q40">
        <v>-0.15</v>
      </c>
      <c r="R40">
        <v>10.288</v>
      </c>
      <c r="S40">
        <v>10.632</v>
      </c>
      <c r="T40">
        <v>2.39</v>
      </c>
      <c r="U40">
        <v>34.2</v>
      </c>
      <c r="V40">
        <v>53.5</v>
      </c>
      <c r="W40">
        <v>50</v>
      </c>
      <c r="X40" s="15">
        <v>-0.12932731</v>
      </c>
      <c r="Y40" s="3">
        <v>5.3</v>
      </c>
      <c r="Z40" s="3">
        <v>-12</v>
      </c>
    </row>
    <row r="41" spans="1:26" ht="12">
      <c r="A41">
        <v>43326</v>
      </c>
      <c r="B41">
        <v>2008</v>
      </c>
      <c r="C41">
        <v>5</v>
      </c>
      <c r="D41">
        <v>9</v>
      </c>
      <c r="E41">
        <v>10.582</v>
      </c>
      <c r="F41" t="s">
        <v>64</v>
      </c>
      <c r="G41" t="s">
        <v>63</v>
      </c>
      <c r="H41" t="s">
        <v>47</v>
      </c>
      <c r="I41">
        <v>10.284054</v>
      </c>
      <c r="J41">
        <v>12.57172</v>
      </c>
      <c r="K41">
        <v>277.7</v>
      </c>
      <c r="L41">
        <v>17.1</v>
      </c>
      <c r="M41">
        <v>0.006</v>
      </c>
      <c r="N41">
        <v>-115</v>
      </c>
      <c r="O41">
        <v>86</v>
      </c>
      <c r="P41">
        <v>374</v>
      </c>
      <c r="Q41">
        <v>-0.185</v>
      </c>
      <c r="R41">
        <v>10.284</v>
      </c>
      <c r="S41">
        <v>10.629</v>
      </c>
      <c r="T41">
        <v>2.26</v>
      </c>
      <c r="U41">
        <v>34.2</v>
      </c>
      <c r="V41">
        <v>53.5</v>
      </c>
      <c r="W41">
        <v>50</v>
      </c>
      <c r="X41" s="15">
        <v>-0.002523112</v>
      </c>
      <c r="Y41" s="3">
        <v>-5.3</v>
      </c>
      <c r="Z41" s="3">
        <v>12</v>
      </c>
    </row>
    <row r="42" spans="1:26" ht="12">
      <c r="A42">
        <v>43327</v>
      </c>
      <c r="B42">
        <v>2008</v>
      </c>
      <c r="C42">
        <v>5</v>
      </c>
      <c r="D42">
        <v>9</v>
      </c>
      <c r="E42">
        <v>10.76</v>
      </c>
      <c r="F42" t="s">
        <v>71</v>
      </c>
      <c r="G42" t="s">
        <v>63</v>
      </c>
      <c r="H42" t="s">
        <v>47</v>
      </c>
      <c r="I42">
        <v>16.48918</v>
      </c>
      <c r="J42">
        <v>-24.37097</v>
      </c>
      <c r="K42">
        <v>161.6</v>
      </c>
      <c r="L42">
        <v>43.7</v>
      </c>
      <c r="M42">
        <v>0.046</v>
      </c>
      <c r="N42">
        <v>-115</v>
      </c>
      <c r="O42">
        <v>86</v>
      </c>
      <c r="P42">
        <v>162</v>
      </c>
      <c r="Q42">
        <v>0.026</v>
      </c>
      <c r="R42">
        <v>10.461</v>
      </c>
      <c r="S42">
        <v>10.783</v>
      </c>
      <c r="T42">
        <v>1.3</v>
      </c>
      <c r="U42">
        <v>34.4</v>
      </c>
      <c r="V42">
        <v>0.1</v>
      </c>
      <c r="W42">
        <v>50</v>
      </c>
      <c r="X42" s="15">
        <v>-0.16126318</v>
      </c>
      <c r="Y42" s="3">
        <v>0</v>
      </c>
      <c r="Z42" s="3">
        <v>0</v>
      </c>
    </row>
    <row r="43" spans="1:26" ht="12">
      <c r="A43">
        <v>43328</v>
      </c>
      <c r="B43">
        <v>2008</v>
      </c>
      <c r="C43">
        <v>5</v>
      </c>
      <c r="D43">
        <v>9</v>
      </c>
      <c r="E43">
        <v>10.981</v>
      </c>
      <c r="F43" t="s">
        <v>72</v>
      </c>
      <c r="G43" t="s">
        <v>63</v>
      </c>
      <c r="H43" t="s">
        <v>47</v>
      </c>
      <c r="I43">
        <v>17.292801</v>
      </c>
      <c r="J43">
        <v>-35.70292</v>
      </c>
      <c r="K43">
        <v>158.1</v>
      </c>
      <c r="L43">
        <v>30.4</v>
      </c>
      <c r="M43">
        <v>0.02</v>
      </c>
      <c r="N43">
        <v>-112</v>
      </c>
      <c r="O43">
        <v>91</v>
      </c>
      <c r="P43">
        <v>65</v>
      </c>
      <c r="Q43">
        <v>0.02</v>
      </c>
      <c r="R43">
        <v>10.373</v>
      </c>
      <c r="S43">
        <v>10.706</v>
      </c>
      <c r="T43">
        <v>0.41</v>
      </c>
      <c r="U43">
        <v>35</v>
      </c>
      <c r="V43">
        <v>129.4</v>
      </c>
      <c r="W43">
        <v>50</v>
      </c>
      <c r="X43" s="15">
        <v>-0.0034624023</v>
      </c>
      <c r="Y43" s="3">
        <v>0</v>
      </c>
      <c r="Z43" s="3">
        <v>0</v>
      </c>
    </row>
    <row r="44" spans="1:26" ht="12">
      <c r="A44">
        <v>43329</v>
      </c>
      <c r="B44">
        <v>2008</v>
      </c>
      <c r="C44">
        <v>5</v>
      </c>
      <c r="D44">
        <v>9</v>
      </c>
      <c r="E44">
        <v>11.087</v>
      </c>
      <c r="F44" t="s">
        <v>72</v>
      </c>
      <c r="G44" t="s">
        <v>63</v>
      </c>
      <c r="H44" t="s">
        <v>47</v>
      </c>
      <c r="I44">
        <v>17.292801</v>
      </c>
      <c r="J44">
        <v>-35.70292</v>
      </c>
      <c r="K44">
        <v>159.5</v>
      </c>
      <c r="L44">
        <v>31</v>
      </c>
      <c r="M44">
        <v>0.02</v>
      </c>
      <c r="N44">
        <v>-112</v>
      </c>
      <c r="O44">
        <v>91</v>
      </c>
      <c r="P44">
        <v>369</v>
      </c>
      <c r="Q44">
        <v>0.053</v>
      </c>
      <c r="R44">
        <v>10.382</v>
      </c>
      <c r="S44">
        <v>10.716</v>
      </c>
      <c r="T44">
        <v>2.55</v>
      </c>
      <c r="U44">
        <v>34.4</v>
      </c>
      <c r="V44">
        <v>129.6</v>
      </c>
      <c r="W44">
        <v>50</v>
      </c>
      <c r="X44" s="15">
        <v>0.024716309</v>
      </c>
      <c r="Y44" s="3">
        <v>-12.6</v>
      </c>
      <c r="Z44" s="3">
        <v>-3.5</v>
      </c>
    </row>
    <row r="45" spans="1:26" ht="12">
      <c r="A45">
        <v>43330</v>
      </c>
      <c r="B45">
        <v>2008</v>
      </c>
      <c r="C45">
        <v>5</v>
      </c>
      <c r="D45">
        <v>9</v>
      </c>
      <c r="E45">
        <v>11.2</v>
      </c>
      <c r="F45" t="s">
        <v>72</v>
      </c>
      <c r="G45" t="s">
        <v>63</v>
      </c>
      <c r="H45" t="s">
        <v>47</v>
      </c>
      <c r="I45">
        <v>17.292801</v>
      </c>
      <c r="J45">
        <v>-35.70292</v>
      </c>
      <c r="K45">
        <v>161</v>
      </c>
      <c r="L45">
        <v>31.5</v>
      </c>
      <c r="M45">
        <v>0.052</v>
      </c>
      <c r="N45">
        <v>-112</v>
      </c>
      <c r="O45">
        <v>91</v>
      </c>
      <c r="P45">
        <v>375</v>
      </c>
      <c r="Q45">
        <v>0.182</v>
      </c>
      <c r="R45">
        <v>10.395</v>
      </c>
      <c r="S45">
        <v>10.727</v>
      </c>
      <c r="T45">
        <v>4.51</v>
      </c>
      <c r="U45">
        <v>34.5</v>
      </c>
      <c r="V45">
        <v>129.6</v>
      </c>
      <c r="W45">
        <v>50.1</v>
      </c>
      <c r="X45" s="15">
        <v>-0.14529525</v>
      </c>
      <c r="Y45" s="3">
        <v>12.6</v>
      </c>
      <c r="Z45" s="3">
        <v>3.5</v>
      </c>
    </row>
    <row r="46" spans="1:26" ht="12">
      <c r="A46">
        <v>43331</v>
      </c>
      <c r="B46">
        <v>2008</v>
      </c>
      <c r="C46">
        <v>5</v>
      </c>
      <c r="D46">
        <v>9</v>
      </c>
      <c r="E46">
        <v>11.315</v>
      </c>
      <c r="F46" t="s">
        <v>72</v>
      </c>
      <c r="G46" t="s">
        <v>63</v>
      </c>
      <c r="H46" t="s">
        <v>47</v>
      </c>
      <c r="I46">
        <v>17.292801</v>
      </c>
      <c r="J46">
        <v>-35.70292</v>
      </c>
      <c r="K46">
        <v>162.5</v>
      </c>
      <c r="L46">
        <v>32</v>
      </c>
      <c r="M46">
        <v>0.039</v>
      </c>
      <c r="N46">
        <v>-112</v>
      </c>
      <c r="O46">
        <v>91</v>
      </c>
      <c r="P46">
        <v>369</v>
      </c>
      <c r="Q46">
        <v>0.319</v>
      </c>
      <c r="R46">
        <v>10.408</v>
      </c>
      <c r="S46">
        <v>10.74</v>
      </c>
      <c r="T46">
        <v>3.02</v>
      </c>
      <c r="U46">
        <v>34.4</v>
      </c>
      <c r="V46">
        <v>129.7</v>
      </c>
      <c r="W46">
        <v>50.1</v>
      </c>
      <c r="X46" s="2">
        <v>-0.016612467</v>
      </c>
      <c r="Y46" s="1">
        <v>3.5</v>
      </c>
      <c r="Z46" s="1">
        <v>-12.6</v>
      </c>
    </row>
    <row r="47" spans="1:26" ht="12">
      <c r="A47">
        <v>43332</v>
      </c>
      <c r="B47">
        <v>2008</v>
      </c>
      <c r="C47">
        <v>5</v>
      </c>
      <c r="D47">
        <v>9</v>
      </c>
      <c r="E47">
        <v>11.428</v>
      </c>
      <c r="F47" t="s">
        <v>72</v>
      </c>
      <c r="G47" t="s">
        <v>63</v>
      </c>
      <c r="H47" t="s">
        <v>47</v>
      </c>
      <c r="I47">
        <v>17.292801</v>
      </c>
      <c r="J47">
        <v>-35.70292</v>
      </c>
      <c r="K47">
        <v>164</v>
      </c>
      <c r="L47">
        <v>32.5</v>
      </c>
      <c r="M47">
        <v>0.039</v>
      </c>
      <c r="N47">
        <v>-112</v>
      </c>
      <c r="O47">
        <v>91</v>
      </c>
      <c r="P47">
        <v>376</v>
      </c>
      <c r="Q47">
        <v>0.378</v>
      </c>
      <c r="R47">
        <v>10.414</v>
      </c>
      <c r="S47">
        <v>10.744</v>
      </c>
      <c r="T47">
        <v>1.31</v>
      </c>
      <c r="U47">
        <v>34.2</v>
      </c>
      <c r="V47">
        <v>129.8</v>
      </c>
      <c r="W47">
        <v>50.1</v>
      </c>
      <c r="X47" s="2">
        <v>-0.066394857</v>
      </c>
      <c r="Y47" s="1">
        <v>-3.5</v>
      </c>
      <c r="Z47" s="1">
        <v>12.6</v>
      </c>
    </row>
    <row r="48" spans="1:26" ht="12">
      <c r="A48">
        <v>43333</v>
      </c>
      <c r="B48">
        <v>2008</v>
      </c>
      <c r="C48">
        <v>5</v>
      </c>
      <c r="D48">
        <v>9</v>
      </c>
      <c r="E48">
        <v>11.552</v>
      </c>
      <c r="F48" t="s">
        <v>72</v>
      </c>
      <c r="G48" t="s">
        <v>63</v>
      </c>
      <c r="H48" t="s">
        <v>47</v>
      </c>
      <c r="I48">
        <v>17.292801</v>
      </c>
      <c r="J48">
        <v>-35.70292</v>
      </c>
      <c r="K48">
        <v>165.7</v>
      </c>
      <c r="L48">
        <v>33</v>
      </c>
      <c r="M48">
        <v>0.049</v>
      </c>
      <c r="N48">
        <v>-112</v>
      </c>
      <c r="O48">
        <v>91</v>
      </c>
      <c r="P48">
        <v>374</v>
      </c>
      <c r="Q48">
        <v>0.002</v>
      </c>
      <c r="R48">
        <v>10.416</v>
      </c>
      <c r="S48">
        <v>10.747</v>
      </c>
      <c r="T48">
        <v>1.37</v>
      </c>
      <c r="U48">
        <v>34.3</v>
      </c>
      <c r="V48">
        <v>129.8</v>
      </c>
      <c r="W48">
        <v>50</v>
      </c>
      <c r="X48" s="2">
        <v>0.034109212</v>
      </c>
      <c r="Y48" s="1">
        <v>-12.7</v>
      </c>
      <c r="Z48" s="1">
        <v>-3.1</v>
      </c>
    </row>
    <row r="49" spans="1:26" ht="12">
      <c r="A49">
        <v>43334</v>
      </c>
      <c r="B49">
        <v>2008</v>
      </c>
      <c r="C49">
        <v>5</v>
      </c>
      <c r="D49">
        <v>9</v>
      </c>
      <c r="E49">
        <v>11.666</v>
      </c>
      <c r="F49" t="s">
        <v>72</v>
      </c>
      <c r="G49" t="s">
        <v>63</v>
      </c>
      <c r="H49" t="s">
        <v>47</v>
      </c>
      <c r="I49">
        <v>17.292801</v>
      </c>
      <c r="J49">
        <v>-35.70292</v>
      </c>
      <c r="K49">
        <v>167.3</v>
      </c>
      <c r="L49">
        <v>33.3</v>
      </c>
      <c r="M49">
        <v>0.037</v>
      </c>
      <c r="N49">
        <v>-112</v>
      </c>
      <c r="O49">
        <v>91</v>
      </c>
      <c r="P49">
        <v>375</v>
      </c>
      <c r="Q49">
        <v>-0.024</v>
      </c>
      <c r="R49">
        <v>10.413</v>
      </c>
      <c r="S49">
        <v>10.744</v>
      </c>
      <c r="T49">
        <v>1.08</v>
      </c>
      <c r="U49">
        <v>34.3</v>
      </c>
      <c r="V49">
        <v>129.8</v>
      </c>
      <c r="W49">
        <v>50.1</v>
      </c>
      <c r="X49" s="2">
        <v>-0.025066081</v>
      </c>
      <c r="Y49" s="1">
        <v>12.7</v>
      </c>
      <c r="Z49" s="1">
        <v>3.1</v>
      </c>
    </row>
    <row r="50" spans="1:26" ht="12">
      <c r="A50">
        <v>43335</v>
      </c>
      <c r="B50">
        <v>2008</v>
      </c>
      <c r="C50">
        <v>5</v>
      </c>
      <c r="D50">
        <v>9</v>
      </c>
      <c r="E50">
        <v>11.78</v>
      </c>
      <c r="F50" t="s">
        <v>72</v>
      </c>
      <c r="G50" t="s">
        <v>63</v>
      </c>
      <c r="H50" t="s">
        <v>47</v>
      </c>
      <c r="I50">
        <v>17.292801</v>
      </c>
      <c r="J50">
        <v>-35.70292</v>
      </c>
      <c r="K50">
        <v>168.9</v>
      </c>
      <c r="L50">
        <v>33.7</v>
      </c>
      <c r="M50">
        <v>0.037</v>
      </c>
      <c r="N50">
        <v>-112</v>
      </c>
      <c r="O50">
        <v>91</v>
      </c>
      <c r="P50">
        <v>376</v>
      </c>
      <c r="Q50">
        <v>0.012</v>
      </c>
      <c r="R50">
        <v>10.417</v>
      </c>
      <c r="S50">
        <v>10.748</v>
      </c>
      <c r="T50">
        <v>3.03</v>
      </c>
      <c r="U50">
        <v>34.4</v>
      </c>
      <c r="V50">
        <v>129.8</v>
      </c>
      <c r="W50">
        <v>50</v>
      </c>
      <c r="X50" s="2">
        <v>-0.30215674</v>
      </c>
      <c r="Y50" s="1">
        <v>3.1</v>
      </c>
      <c r="Z50" s="1">
        <v>-12.7</v>
      </c>
    </row>
    <row r="51" spans="1:26" ht="12">
      <c r="A51">
        <v>43336</v>
      </c>
      <c r="B51">
        <v>2008</v>
      </c>
      <c r="C51">
        <v>5</v>
      </c>
      <c r="D51">
        <v>9</v>
      </c>
      <c r="E51">
        <v>11.894</v>
      </c>
      <c r="F51" t="s">
        <v>72</v>
      </c>
      <c r="G51" t="s">
        <v>63</v>
      </c>
      <c r="H51" t="s">
        <v>47</v>
      </c>
      <c r="I51">
        <v>17.292801</v>
      </c>
      <c r="J51">
        <v>-35.70292</v>
      </c>
      <c r="K51">
        <v>170.6</v>
      </c>
      <c r="L51">
        <v>34</v>
      </c>
      <c r="M51">
        <v>0.037</v>
      </c>
      <c r="N51">
        <v>-112</v>
      </c>
      <c r="O51">
        <v>91</v>
      </c>
      <c r="P51">
        <v>375</v>
      </c>
      <c r="Q51">
        <v>0.06</v>
      </c>
      <c r="R51">
        <v>10.421</v>
      </c>
      <c r="S51">
        <v>10.753</v>
      </c>
      <c r="T51">
        <v>1.19</v>
      </c>
      <c r="U51">
        <v>34.5</v>
      </c>
      <c r="V51">
        <v>129.9</v>
      </c>
      <c r="W51">
        <v>50.1</v>
      </c>
      <c r="X51" s="2">
        <v>-0.55012939</v>
      </c>
      <c r="Y51" s="1">
        <v>-3.1</v>
      </c>
      <c r="Z51" s="1">
        <v>12.7</v>
      </c>
    </row>
    <row r="52" spans="1:26" ht="12">
      <c r="A52">
        <v>43337</v>
      </c>
      <c r="B52">
        <v>2008</v>
      </c>
      <c r="C52">
        <v>5</v>
      </c>
      <c r="D52">
        <v>9</v>
      </c>
      <c r="E52">
        <v>12.088</v>
      </c>
      <c r="F52" t="s">
        <v>72</v>
      </c>
      <c r="G52" t="s">
        <v>63</v>
      </c>
      <c r="H52" t="s">
        <v>47</v>
      </c>
      <c r="I52">
        <v>17.292801</v>
      </c>
      <c r="J52">
        <v>-35.70292</v>
      </c>
      <c r="K52">
        <v>173.4</v>
      </c>
      <c r="L52">
        <v>34.4</v>
      </c>
      <c r="M52">
        <v>0.015</v>
      </c>
      <c r="N52">
        <v>-112</v>
      </c>
      <c r="O52">
        <v>91</v>
      </c>
      <c r="P52">
        <v>375</v>
      </c>
      <c r="Q52">
        <v>0.097</v>
      </c>
      <c r="R52">
        <v>10.425</v>
      </c>
      <c r="S52">
        <v>10.757</v>
      </c>
      <c r="T52">
        <v>1.07</v>
      </c>
      <c r="U52">
        <v>34.4</v>
      </c>
      <c r="V52">
        <v>129.9</v>
      </c>
      <c r="W52">
        <v>50.1</v>
      </c>
      <c r="X52" s="2">
        <v>-0.19319906</v>
      </c>
      <c r="Y52" s="1">
        <v>-12.8</v>
      </c>
      <c r="Z52" s="1">
        <v>-2.9</v>
      </c>
    </row>
    <row r="53" spans="1:26" ht="12">
      <c r="A53">
        <v>43338</v>
      </c>
      <c r="B53">
        <v>2008</v>
      </c>
      <c r="C53">
        <v>5</v>
      </c>
      <c r="D53">
        <v>9</v>
      </c>
      <c r="E53">
        <v>12.202</v>
      </c>
      <c r="F53" t="s">
        <v>72</v>
      </c>
      <c r="G53" t="s">
        <v>63</v>
      </c>
      <c r="H53" t="s">
        <v>47</v>
      </c>
      <c r="I53">
        <v>17.292801</v>
      </c>
      <c r="J53">
        <v>-35.70292</v>
      </c>
      <c r="K53">
        <v>175</v>
      </c>
      <c r="L53">
        <v>34.5</v>
      </c>
      <c r="M53">
        <v>0.055</v>
      </c>
      <c r="N53">
        <v>-112</v>
      </c>
      <c r="O53">
        <v>91</v>
      </c>
      <c r="P53">
        <v>375</v>
      </c>
      <c r="Q53">
        <v>0.042</v>
      </c>
      <c r="R53">
        <v>10.42</v>
      </c>
      <c r="S53">
        <v>10.752</v>
      </c>
      <c r="T53">
        <v>3.64</v>
      </c>
      <c r="U53">
        <v>34.4</v>
      </c>
      <c r="V53">
        <v>129.9</v>
      </c>
      <c r="W53">
        <v>50.1</v>
      </c>
      <c r="X53" s="2">
        <v>-0.42896094</v>
      </c>
      <c r="Y53" s="1">
        <v>12.8</v>
      </c>
      <c r="Z53" s="1">
        <v>2.9</v>
      </c>
    </row>
    <row r="54" spans="1:26" ht="12">
      <c r="A54">
        <v>43339</v>
      </c>
      <c r="B54">
        <v>2008</v>
      </c>
      <c r="C54">
        <v>5</v>
      </c>
      <c r="D54">
        <v>9</v>
      </c>
      <c r="E54">
        <v>12.316</v>
      </c>
      <c r="F54" t="s">
        <v>72</v>
      </c>
      <c r="G54" t="s">
        <v>63</v>
      </c>
      <c r="H54" t="s">
        <v>47</v>
      </c>
      <c r="I54">
        <v>17.292801</v>
      </c>
      <c r="J54">
        <v>-35.70292</v>
      </c>
      <c r="K54">
        <v>176.7</v>
      </c>
      <c r="L54">
        <v>34.6</v>
      </c>
      <c r="M54">
        <v>0.046</v>
      </c>
      <c r="N54">
        <v>-112</v>
      </c>
      <c r="O54">
        <v>91</v>
      </c>
      <c r="P54">
        <v>376</v>
      </c>
      <c r="Q54">
        <v>0.003</v>
      </c>
      <c r="R54">
        <v>10.416</v>
      </c>
      <c r="S54">
        <v>10.748</v>
      </c>
      <c r="T54">
        <v>0.79</v>
      </c>
      <c r="U54">
        <v>34.6</v>
      </c>
      <c r="V54">
        <v>129.9</v>
      </c>
      <c r="W54">
        <v>50.1</v>
      </c>
      <c r="X54" s="2">
        <v>-0.4036001</v>
      </c>
      <c r="Y54" s="1">
        <v>2.9</v>
      </c>
      <c r="Z54" s="1">
        <v>-12.8</v>
      </c>
    </row>
    <row r="55" spans="1:26" ht="12">
      <c r="A55">
        <v>43340</v>
      </c>
      <c r="B55">
        <v>2008</v>
      </c>
      <c r="C55">
        <v>5</v>
      </c>
      <c r="D55">
        <v>9</v>
      </c>
      <c r="E55">
        <v>12.43</v>
      </c>
      <c r="F55" t="s">
        <v>72</v>
      </c>
      <c r="G55" t="s">
        <v>63</v>
      </c>
      <c r="H55" t="s">
        <v>47</v>
      </c>
      <c r="I55">
        <v>17.292801</v>
      </c>
      <c r="J55">
        <v>-35.70292</v>
      </c>
      <c r="K55">
        <v>178.4</v>
      </c>
      <c r="L55">
        <v>34.7</v>
      </c>
      <c r="M55">
        <v>0.046</v>
      </c>
      <c r="N55">
        <v>-112</v>
      </c>
      <c r="O55">
        <v>91</v>
      </c>
      <c r="P55">
        <v>375</v>
      </c>
      <c r="Q55">
        <v>0.026</v>
      </c>
      <c r="R55">
        <v>10.418</v>
      </c>
      <c r="S55">
        <v>10.75</v>
      </c>
      <c r="T55">
        <v>2.34</v>
      </c>
      <c r="U55">
        <v>34.5</v>
      </c>
      <c r="V55">
        <v>129.9</v>
      </c>
      <c r="W55">
        <v>50</v>
      </c>
      <c r="X55" s="2">
        <v>-0.57079378</v>
      </c>
      <c r="Y55" s="1">
        <v>-2.9</v>
      </c>
      <c r="Z55" s="1">
        <v>12.8</v>
      </c>
    </row>
    <row r="56" spans="1:26" ht="12">
      <c r="A56">
        <v>43341</v>
      </c>
      <c r="B56">
        <v>2008</v>
      </c>
      <c r="C56">
        <v>5</v>
      </c>
      <c r="D56">
        <v>9</v>
      </c>
      <c r="E56">
        <v>12.557</v>
      </c>
      <c r="F56" t="s">
        <v>71</v>
      </c>
      <c r="G56" t="s">
        <v>63</v>
      </c>
      <c r="H56" t="s">
        <v>47</v>
      </c>
      <c r="I56">
        <v>16.48918</v>
      </c>
      <c r="J56">
        <v>-24.37097</v>
      </c>
      <c r="K56">
        <v>195.9</v>
      </c>
      <c r="L56">
        <v>44.4</v>
      </c>
      <c r="M56">
        <v>0.046</v>
      </c>
      <c r="N56">
        <v>-112</v>
      </c>
      <c r="O56">
        <v>91</v>
      </c>
      <c r="P56">
        <v>155</v>
      </c>
      <c r="Q56">
        <v>0.09</v>
      </c>
      <c r="R56">
        <v>10.475</v>
      </c>
      <c r="S56">
        <v>10.798</v>
      </c>
      <c r="T56">
        <v>0.83</v>
      </c>
      <c r="U56">
        <v>34.4</v>
      </c>
      <c r="V56">
        <v>0.2</v>
      </c>
      <c r="W56">
        <v>50.1</v>
      </c>
      <c r="X56" s="2">
        <v>-0.31436751</v>
      </c>
      <c r="Y56" s="1">
        <v>0</v>
      </c>
      <c r="Z56" s="1">
        <v>0</v>
      </c>
    </row>
    <row r="57" spans="1:26" ht="12">
      <c r="A57">
        <v>43342</v>
      </c>
      <c r="B57">
        <v>2008</v>
      </c>
      <c r="C57">
        <v>5</v>
      </c>
      <c r="D57">
        <v>9</v>
      </c>
      <c r="E57">
        <v>12.72</v>
      </c>
      <c r="F57" t="s">
        <v>72</v>
      </c>
      <c r="G57" t="s">
        <v>63</v>
      </c>
      <c r="H57" t="s">
        <v>47</v>
      </c>
      <c r="I57">
        <v>17.292801</v>
      </c>
      <c r="J57">
        <v>-35.70292</v>
      </c>
      <c r="K57">
        <v>182.7</v>
      </c>
      <c r="L57">
        <v>34.7</v>
      </c>
      <c r="M57">
        <v>0.044</v>
      </c>
      <c r="N57">
        <v>-116</v>
      </c>
      <c r="O57">
        <v>91</v>
      </c>
      <c r="P57">
        <v>375</v>
      </c>
      <c r="Q57">
        <v>-0.022</v>
      </c>
      <c r="R57">
        <v>10.42</v>
      </c>
      <c r="S57">
        <v>10.751</v>
      </c>
      <c r="T57">
        <v>1.72</v>
      </c>
      <c r="U57">
        <v>34.3</v>
      </c>
      <c r="V57">
        <v>129.7</v>
      </c>
      <c r="W57">
        <v>50.1</v>
      </c>
      <c r="X57" s="2">
        <v>-0.51913281</v>
      </c>
      <c r="Y57" s="1">
        <v>-12.8</v>
      </c>
      <c r="Z57" s="1">
        <v>-2.7</v>
      </c>
    </row>
    <row r="58" spans="1:26" ht="12">
      <c r="A58">
        <v>43343</v>
      </c>
      <c r="B58">
        <v>2008</v>
      </c>
      <c r="C58">
        <v>5</v>
      </c>
      <c r="D58">
        <v>9</v>
      </c>
      <c r="E58">
        <v>12.834</v>
      </c>
      <c r="F58" t="s">
        <v>72</v>
      </c>
      <c r="G58" t="s">
        <v>63</v>
      </c>
      <c r="H58" t="s">
        <v>47</v>
      </c>
      <c r="I58">
        <v>17.292801</v>
      </c>
      <c r="J58">
        <v>-35.70292</v>
      </c>
      <c r="K58">
        <v>184.4</v>
      </c>
      <c r="L58">
        <v>34.6</v>
      </c>
      <c r="M58">
        <v>0.031</v>
      </c>
      <c r="N58">
        <v>-116</v>
      </c>
      <c r="O58">
        <v>91</v>
      </c>
      <c r="P58">
        <v>375</v>
      </c>
      <c r="Q58">
        <v>-0.002</v>
      </c>
      <c r="R58">
        <v>10.422</v>
      </c>
      <c r="S58">
        <v>10.753</v>
      </c>
      <c r="T58">
        <v>2.06</v>
      </c>
      <c r="U58">
        <v>34.3</v>
      </c>
      <c r="V58">
        <v>129.9</v>
      </c>
      <c r="W58">
        <v>50.1</v>
      </c>
      <c r="X58" s="2">
        <v>-0.77461979</v>
      </c>
      <c r="Y58" s="1">
        <v>12.8</v>
      </c>
      <c r="Z58" s="1">
        <v>2.7</v>
      </c>
    </row>
    <row r="59" spans="1:26" ht="12">
      <c r="A59">
        <v>43344</v>
      </c>
      <c r="B59">
        <v>2008</v>
      </c>
      <c r="C59">
        <v>5</v>
      </c>
      <c r="D59">
        <v>9</v>
      </c>
      <c r="E59">
        <v>12.948</v>
      </c>
      <c r="F59" t="s">
        <v>72</v>
      </c>
      <c r="G59" t="s">
        <v>63</v>
      </c>
      <c r="H59" t="s">
        <v>47</v>
      </c>
      <c r="I59">
        <v>17.292801</v>
      </c>
      <c r="J59">
        <v>-35.70292</v>
      </c>
      <c r="K59">
        <v>186</v>
      </c>
      <c r="L59">
        <v>34.4</v>
      </c>
      <c r="M59">
        <v>0.031</v>
      </c>
      <c r="N59">
        <v>-116</v>
      </c>
      <c r="O59">
        <v>91</v>
      </c>
      <c r="P59">
        <v>375</v>
      </c>
      <c r="Q59">
        <v>-0.104</v>
      </c>
      <c r="R59">
        <v>10.411</v>
      </c>
      <c r="S59">
        <v>10.744</v>
      </c>
      <c r="T59">
        <v>3.96</v>
      </c>
      <c r="U59">
        <v>34.3</v>
      </c>
      <c r="V59">
        <v>129.9</v>
      </c>
      <c r="W59">
        <v>50</v>
      </c>
      <c r="X59" s="2">
        <v>-1.0949178</v>
      </c>
      <c r="Y59" s="1">
        <v>2.7</v>
      </c>
      <c r="Z59" s="1">
        <v>-12.8</v>
      </c>
    </row>
    <row r="60" spans="1:26" ht="12">
      <c r="A60">
        <v>43345</v>
      </c>
      <c r="B60">
        <v>2008</v>
      </c>
      <c r="C60">
        <v>5</v>
      </c>
      <c r="D60">
        <v>9</v>
      </c>
      <c r="E60">
        <v>13.062</v>
      </c>
      <c r="F60" t="s">
        <v>72</v>
      </c>
      <c r="G60" t="s">
        <v>63</v>
      </c>
      <c r="H60" t="s">
        <v>47</v>
      </c>
      <c r="I60">
        <v>17.292801</v>
      </c>
      <c r="J60">
        <v>-35.70292</v>
      </c>
      <c r="K60">
        <v>187.7</v>
      </c>
      <c r="L60">
        <v>34.2</v>
      </c>
      <c r="M60">
        <v>0.031</v>
      </c>
      <c r="N60">
        <v>-116</v>
      </c>
      <c r="O60">
        <v>91</v>
      </c>
      <c r="P60">
        <v>374</v>
      </c>
      <c r="Q60">
        <v>-0.139</v>
      </c>
      <c r="R60">
        <v>10.408</v>
      </c>
      <c r="S60">
        <v>10.74</v>
      </c>
      <c r="T60">
        <v>1.65</v>
      </c>
      <c r="U60">
        <v>34.4</v>
      </c>
      <c r="V60">
        <v>129.9</v>
      </c>
      <c r="W60">
        <v>50</v>
      </c>
      <c r="X60" s="2">
        <v>-0.67129785</v>
      </c>
      <c r="Y60" s="1">
        <v>-2.7</v>
      </c>
      <c r="Z60" s="1">
        <v>12.8</v>
      </c>
    </row>
    <row r="61" spans="1:26" ht="12">
      <c r="A61">
        <v>43346</v>
      </c>
      <c r="B61">
        <v>2008</v>
      </c>
      <c r="C61">
        <v>5</v>
      </c>
      <c r="D61">
        <v>9</v>
      </c>
      <c r="E61">
        <v>13.199</v>
      </c>
      <c r="F61" t="s">
        <v>72</v>
      </c>
      <c r="G61" t="s">
        <v>63</v>
      </c>
      <c r="H61" t="s">
        <v>47</v>
      </c>
      <c r="I61">
        <v>17.292801</v>
      </c>
      <c r="J61">
        <v>-35.70292</v>
      </c>
      <c r="K61">
        <v>189.7</v>
      </c>
      <c r="L61">
        <v>34</v>
      </c>
      <c r="M61">
        <v>0.037</v>
      </c>
      <c r="N61">
        <v>-116</v>
      </c>
      <c r="O61">
        <v>91</v>
      </c>
      <c r="P61">
        <v>370</v>
      </c>
      <c r="Q61">
        <v>0.036</v>
      </c>
      <c r="R61">
        <v>10.416</v>
      </c>
      <c r="S61">
        <v>10.747</v>
      </c>
      <c r="T61">
        <v>1.51</v>
      </c>
      <c r="U61">
        <v>34.5</v>
      </c>
      <c r="V61">
        <v>129.9</v>
      </c>
      <c r="W61">
        <v>50</v>
      </c>
      <c r="X61" s="2">
        <v>-0.53134359</v>
      </c>
      <c r="Y61" s="1">
        <v>-12.8</v>
      </c>
      <c r="Z61" s="1">
        <v>-2.9</v>
      </c>
    </row>
    <row r="62" spans="1:26" ht="12">
      <c r="A62">
        <v>43347</v>
      </c>
      <c r="B62">
        <v>2008</v>
      </c>
      <c r="C62">
        <v>5</v>
      </c>
      <c r="D62">
        <v>9</v>
      </c>
      <c r="E62">
        <v>13.312</v>
      </c>
      <c r="F62" t="s">
        <v>72</v>
      </c>
      <c r="G62" t="s">
        <v>63</v>
      </c>
      <c r="H62" t="s">
        <v>47</v>
      </c>
      <c r="I62">
        <v>17.292801</v>
      </c>
      <c r="J62">
        <v>-35.70292</v>
      </c>
      <c r="K62">
        <v>191.3</v>
      </c>
      <c r="L62">
        <v>33.7</v>
      </c>
      <c r="M62">
        <v>0.017</v>
      </c>
      <c r="N62">
        <v>-116</v>
      </c>
      <c r="O62">
        <v>91</v>
      </c>
      <c r="P62">
        <v>376</v>
      </c>
      <c r="Q62">
        <v>0.084</v>
      </c>
      <c r="R62">
        <v>10.42</v>
      </c>
      <c r="S62">
        <v>10.751</v>
      </c>
      <c r="T62">
        <v>1.53</v>
      </c>
      <c r="U62">
        <v>34.3</v>
      </c>
      <c r="V62">
        <v>129.9</v>
      </c>
      <c r="W62">
        <v>50.1</v>
      </c>
      <c r="X62" s="2">
        <v>-0.33597119</v>
      </c>
      <c r="Y62" s="1">
        <v>12.8</v>
      </c>
      <c r="Z62" s="1">
        <v>2.9</v>
      </c>
    </row>
    <row r="63" spans="1:26" ht="12">
      <c r="A63">
        <v>43348</v>
      </c>
      <c r="B63">
        <v>2008</v>
      </c>
      <c r="C63">
        <v>5</v>
      </c>
      <c r="D63">
        <v>9</v>
      </c>
      <c r="E63">
        <v>13.426</v>
      </c>
      <c r="F63" t="s">
        <v>72</v>
      </c>
      <c r="G63" t="s">
        <v>63</v>
      </c>
      <c r="H63" t="s">
        <v>47</v>
      </c>
      <c r="I63">
        <v>17.292801</v>
      </c>
      <c r="J63">
        <v>-35.70292</v>
      </c>
      <c r="K63">
        <v>192.9</v>
      </c>
      <c r="L63">
        <v>33.3</v>
      </c>
      <c r="M63">
        <v>0.017</v>
      </c>
      <c r="N63">
        <v>-116</v>
      </c>
      <c r="O63">
        <v>91</v>
      </c>
      <c r="P63">
        <v>375</v>
      </c>
      <c r="Q63">
        <v>0.054</v>
      </c>
      <c r="R63">
        <v>10.417</v>
      </c>
      <c r="S63">
        <v>10.748</v>
      </c>
      <c r="T63">
        <v>1.17</v>
      </c>
      <c r="U63">
        <v>34.5</v>
      </c>
      <c r="V63">
        <v>129.9</v>
      </c>
      <c r="W63">
        <v>50.1</v>
      </c>
      <c r="X63" s="2">
        <v>-0.32094255</v>
      </c>
      <c r="Y63" s="1">
        <v>2.9</v>
      </c>
      <c r="Z63" s="1">
        <v>-12.8</v>
      </c>
    </row>
    <row r="64" spans="1:26" ht="12">
      <c r="A64">
        <v>43349</v>
      </c>
      <c r="B64">
        <v>2008</v>
      </c>
      <c r="C64">
        <v>5</v>
      </c>
      <c r="D64">
        <v>9</v>
      </c>
      <c r="E64">
        <v>13.54</v>
      </c>
      <c r="F64" t="s">
        <v>72</v>
      </c>
      <c r="G64" t="s">
        <v>63</v>
      </c>
      <c r="H64" t="s">
        <v>47</v>
      </c>
      <c r="I64">
        <v>17.292801</v>
      </c>
      <c r="J64">
        <v>-35.70292</v>
      </c>
      <c r="K64">
        <v>194.5</v>
      </c>
      <c r="L64">
        <v>32.9</v>
      </c>
      <c r="M64">
        <v>0.017</v>
      </c>
      <c r="N64">
        <v>-116</v>
      </c>
      <c r="O64">
        <v>91</v>
      </c>
      <c r="P64">
        <v>375</v>
      </c>
      <c r="Q64">
        <v>0.096</v>
      </c>
      <c r="R64">
        <v>10.421</v>
      </c>
      <c r="S64">
        <v>10.752</v>
      </c>
      <c r="T64">
        <v>1.69</v>
      </c>
      <c r="U64">
        <v>34.5</v>
      </c>
      <c r="V64">
        <v>129.9</v>
      </c>
      <c r="W64">
        <v>50.1</v>
      </c>
      <c r="X64" s="2">
        <v>-0.28994596</v>
      </c>
      <c r="Y64" s="1">
        <v>-2.9</v>
      </c>
      <c r="Z64" s="1">
        <v>12.8</v>
      </c>
    </row>
    <row r="65" spans="1:26" ht="12">
      <c r="A65">
        <v>43350</v>
      </c>
      <c r="B65">
        <v>2008</v>
      </c>
      <c r="C65">
        <v>5</v>
      </c>
      <c r="D65">
        <v>9</v>
      </c>
      <c r="E65">
        <v>13.658</v>
      </c>
      <c r="F65" t="s">
        <v>72</v>
      </c>
      <c r="G65" t="s">
        <v>63</v>
      </c>
      <c r="H65" t="s">
        <v>47</v>
      </c>
      <c r="I65">
        <v>17.292801</v>
      </c>
      <c r="J65">
        <v>-35.70292</v>
      </c>
      <c r="K65">
        <v>196.1</v>
      </c>
      <c r="L65">
        <v>32.5</v>
      </c>
      <c r="M65">
        <v>0.044</v>
      </c>
      <c r="N65">
        <v>-116</v>
      </c>
      <c r="O65">
        <v>91</v>
      </c>
      <c r="P65">
        <v>159</v>
      </c>
      <c r="Q65">
        <v>-0.042</v>
      </c>
      <c r="R65">
        <v>10.416</v>
      </c>
      <c r="S65">
        <v>10.747</v>
      </c>
      <c r="T65">
        <v>2.29</v>
      </c>
      <c r="U65">
        <v>34.2</v>
      </c>
      <c r="V65">
        <v>129.8</v>
      </c>
      <c r="W65">
        <v>50.1</v>
      </c>
      <c r="X65" s="15">
        <v>-0.82064502</v>
      </c>
      <c r="Y65" s="3">
        <v>0</v>
      </c>
      <c r="Z65" s="3">
        <v>0</v>
      </c>
    </row>
    <row r="66" spans="1:26" ht="12">
      <c r="A66">
        <v>43351</v>
      </c>
      <c r="B66">
        <v>2008</v>
      </c>
      <c r="C66">
        <v>5</v>
      </c>
      <c r="D66">
        <v>9</v>
      </c>
      <c r="E66">
        <v>13.843</v>
      </c>
      <c r="F66" t="s">
        <v>72</v>
      </c>
      <c r="G66" t="s">
        <v>63</v>
      </c>
      <c r="H66" t="s">
        <v>47</v>
      </c>
      <c r="I66">
        <v>17.292801</v>
      </c>
      <c r="J66">
        <v>-35.70292</v>
      </c>
      <c r="K66">
        <v>198.6</v>
      </c>
      <c r="L66">
        <v>31.7</v>
      </c>
      <c r="M66">
        <v>0.049</v>
      </c>
      <c r="N66">
        <v>-116</v>
      </c>
      <c r="O66">
        <v>91</v>
      </c>
      <c r="P66">
        <v>371</v>
      </c>
      <c r="Q66">
        <v>-0.108</v>
      </c>
      <c r="R66">
        <v>10.409</v>
      </c>
      <c r="S66">
        <v>10.742</v>
      </c>
      <c r="T66">
        <v>2.17</v>
      </c>
      <c r="U66">
        <v>34.3</v>
      </c>
      <c r="V66">
        <v>129.8</v>
      </c>
      <c r="W66">
        <v>50.1</v>
      </c>
      <c r="X66" s="15">
        <v>-1.2367507</v>
      </c>
      <c r="Y66" s="3">
        <v>-12.7</v>
      </c>
      <c r="Z66" s="3">
        <v>-3.3</v>
      </c>
    </row>
    <row r="67" spans="1:26" ht="12">
      <c r="A67">
        <v>43352</v>
      </c>
      <c r="B67">
        <v>2008</v>
      </c>
      <c r="C67">
        <v>5</v>
      </c>
      <c r="D67">
        <v>9</v>
      </c>
      <c r="E67">
        <v>13.958</v>
      </c>
      <c r="F67" t="s">
        <v>72</v>
      </c>
      <c r="G67" t="s">
        <v>63</v>
      </c>
      <c r="H67" t="s">
        <v>47</v>
      </c>
      <c r="I67">
        <v>17.292801</v>
      </c>
      <c r="J67">
        <v>-35.70292</v>
      </c>
      <c r="K67">
        <v>200.1</v>
      </c>
      <c r="L67">
        <v>31.2</v>
      </c>
      <c r="M67">
        <v>0.049</v>
      </c>
      <c r="N67">
        <v>-116</v>
      </c>
      <c r="O67">
        <v>91</v>
      </c>
      <c r="P67">
        <v>375</v>
      </c>
      <c r="Q67">
        <v>-0.125</v>
      </c>
      <c r="R67">
        <v>10.407</v>
      </c>
      <c r="S67">
        <v>10.742</v>
      </c>
      <c r="T67">
        <v>0.9</v>
      </c>
      <c r="U67">
        <v>34.4</v>
      </c>
      <c r="V67">
        <v>129.8</v>
      </c>
      <c r="W67">
        <v>50</v>
      </c>
      <c r="X67" s="15">
        <v>-1.2527186</v>
      </c>
      <c r="Y67" s="3">
        <v>12.7</v>
      </c>
      <c r="Z67" s="3">
        <v>3.3</v>
      </c>
    </row>
    <row r="68" spans="1:26" ht="12">
      <c r="A68">
        <v>43353</v>
      </c>
      <c r="B68">
        <v>2008</v>
      </c>
      <c r="C68">
        <v>5</v>
      </c>
      <c r="D68">
        <v>9</v>
      </c>
      <c r="E68">
        <v>14.072</v>
      </c>
      <c r="F68" t="s">
        <v>72</v>
      </c>
      <c r="G68" t="s">
        <v>63</v>
      </c>
      <c r="H68" t="s">
        <v>47</v>
      </c>
      <c r="I68">
        <v>17.292801</v>
      </c>
      <c r="J68">
        <v>-35.70292</v>
      </c>
      <c r="K68">
        <v>201.6</v>
      </c>
      <c r="L68">
        <v>30.6</v>
      </c>
      <c r="M68">
        <v>0.049</v>
      </c>
      <c r="N68">
        <v>-116</v>
      </c>
      <c r="O68">
        <v>91</v>
      </c>
      <c r="P68">
        <v>375</v>
      </c>
      <c r="Q68">
        <v>-0.118</v>
      </c>
      <c r="R68">
        <v>10.408</v>
      </c>
      <c r="S68">
        <v>10.742</v>
      </c>
      <c r="T68">
        <v>0.96</v>
      </c>
      <c r="U68">
        <v>34.4</v>
      </c>
      <c r="V68">
        <v>129.8</v>
      </c>
      <c r="W68">
        <v>50</v>
      </c>
      <c r="X68" s="15">
        <v>-1.1982397</v>
      </c>
      <c r="Y68" s="3">
        <v>3.3</v>
      </c>
      <c r="Z68" s="3">
        <v>-12.7</v>
      </c>
    </row>
    <row r="69" spans="1:26" ht="12">
      <c r="A69">
        <v>43354</v>
      </c>
      <c r="B69">
        <v>2008</v>
      </c>
      <c r="C69">
        <v>5</v>
      </c>
      <c r="D69">
        <v>9</v>
      </c>
      <c r="E69">
        <v>14.186</v>
      </c>
      <c r="F69" t="s">
        <v>72</v>
      </c>
      <c r="G69" t="s">
        <v>63</v>
      </c>
      <c r="H69" t="s">
        <v>47</v>
      </c>
      <c r="I69">
        <v>17.292801</v>
      </c>
      <c r="J69">
        <v>-35.70292</v>
      </c>
      <c r="K69">
        <v>203.1</v>
      </c>
      <c r="L69">
        <v>30</v>
      </c>
      <c r="M69">
        <v>0.046</v>
      </c>
      <c r="N69">
        <v>-116</v>
      </c>
      <c r="O69">
        <v>91</v>
      </c>
      <c r="P69">
        <v>375</v>
      </c>
      <c r="Q69">
        <v>-0.155</v>
      </c>
      <c r="R69">
        <v>10.404</v>
      </c>
      <c r="S69">
        <v>10.739</v>
      </c>
      <c r="T69">
        <v>2.83</v>
      </c>
      <c r="U69">
        <v>34.5</v>
      </c>
      <c r="V69">
        <v>129.9</v>
      </c>
      <c r="W69">
        <v>50.1</v>
      </c>
      <c r="X69" s="15">
        <v>-1.2677472</v>
      </c>
      <c r="Y69" s="3">
        <v>-3.3</v>
      </c>
      <c r="Z69" s="3">
        <v>12.7</v>
      </c>
    </row>
    <row r="70" spans="1:26" ht="12">
      <c r="A70">
        <v>43355</v>
      </c>
      <c r="B70">
        <v>2008</v>
      </c>
      <c r="C70">
        <v>5</v>
      </c>
      <c r="D70">
        <v>9</v>
      </c>
      <c r="E70">
        <v>14.358</v>
      </c>
      <c r="F70" t="s">
        <v>73</v>
      </c>
      <c r="G70" t="s">
        <v>63</v>
      </c>
      <c r="H70" t="s">
        <v>47</v>
      </c>
      <c r="I70">
        <v>21.005501</v>
      </c>
      <c r="J70">
        <v>36.49583</v>
      </c>
      <c r="K70">
        <v>49.5</v>
      </c>
      <c r="L70">
        <v>60.6</v>
      </c>
      <c r="M70">
        <v>0.046</v>
      </c>
      <c r="N70">
        <v>-116</v>
      </c>
      <c r="O70">
        <v>91</v>
      </c>
      <c r="P70">
        <v>158</v>
      </c>
      <c r="Q70">
        <v>-0.002</v>
      </c>
      <c r="R70">
        <v>10.574</v>
      </c>
      <c r="S70">
        <v>10.893</v>
      </c>
      <c r="T70">
        <v>3.52</v>
      </c>
      <c r="U70">
        <v>34.4</v>
      </c>
      <c r="V70">
        <v>0.3</v>
      </c>
      <c r="W70">
        <v>50</v>
      </c>
      <c r="X70" s="15">
        <v>-1.6397062</v>
      </c>
      <c r="Y70" s="3">
        <v>0</v>
      </c>
      <c r="Z70" s="3">
        <v>0</v>
      </c>
    </row>
    <row r="71" spans="1:26" ht="12">
      <c r="A71">
        <v>43356</v>
      </c>
      <c r="B71">
        <v>2008</v>
      </c>
      <c r="C71">
        <v>5</v>
      </c>
      <c r="D71">
        <v>9</v>
      </c>
      <c r="E71">
        <v>14.549</v>
      </c>
      <c r="F71" t="s">
        <v>74</v>
      </c>
      <c r="G71" t="s">
        <v>63</v>
      </c>
      <c r="H71" t="s">
        <v>47</v>
      </c>
      <c r="I71">
        <v>20.620583</v>
      </c>
      <c r="J71">
        <v>42.14806</v>
      </c>
      <c r="K71">
        <v>31.6</v>
      </c>
      <c r="L71">
        <v>62.5</v>
      </c>
      <c r="M71">
        <v>0.044</v>
      </c>
      <c r="N71">
        <v>-114</v>
      </c>
      <c r="O71">
        <v>92</v>
      </c>
      <c r="P71">
        <v>371</v>
      </c>
      <c r="Q71">
        <v>0.044</v>
      </c>
      <c r="R71">
        <v>10.576</v>
      </c>
      <c r="S71">
        <v>10.898</v>
      </c>
      <c r="T71">
        <v>3.13</v>
      </c>
      <c r="U71">
        <v>34.4</v>
      </c>
      <c r="V71">
        <v>129.5</v>
      </c>
      <c r="W71">
        <v>50</v>
      </c>
      <c r="X71" s="15">
        <v>-1.4800269</v>
      </c>
      <c r="Y71" s="3">
        <v>-12.6</v>
      </c>
      <c r="Z71" s="3">
        <v>3.5</v>
      </c>
    </row>
    <row r="72" spans="1:26" ht="12">
      <c r="A72">
        <v>43357</v>
      </c>
      <c r="B72">
        <v>2008</v>
      </c>
      <c r="C72">
        <v>5</v>
      </c>
      <c r="D72">
        <v>9</v>
      </c>
      <c r="E72">
        <v>14.664</v>
      </c>
      <c r="F72" t="s">
        <v>74</v>
      </c>
      <c r="G72" t="s">
        <v>63</v>
      </c>
      <c r="H72" t="s">
        <v>47</v>
      </c>
      <c r="I72">
        <v>20.620583</v>
      </c>
      <c r="J72">
        <v>42.14806</v>
      </c>
      <c r="K72">
        <v>29.5</v>
      </c>
      <c r="L72">
        <v>63.3</v>
      </c>
      <c r="M72">
        <v>0.045</v>
      </c>
      <c r="N72">
        <v>-114</v>
      </c>
      <c r="O72">
        <v>92</v>
      </c>
      <c r="P72">
        <v>375</v>
      </c>
      <c r="Q72">
        <v>0.208</v>
      </c>
      <c r="R72">
        <v>10.584</v>
      </c>
      <c r="S72">
        <v>10.913</v>
      </c>
      <c r="T72">
        <v>3.84</v>
      </c>
      <c r="U72">
        <v>34.3</v>
      </c>
      <c r="V72">
        <v>129.5</v>
      </c>
      <c r="W72">
        <v>50.1</v>
      </c>
      <c r="X72" s="15">
        <v>-1.5241735</v>
      </c>
      <c r="Y72" s="3">
        <v>12.6</v>
      </c>
      <c r="Z72" s="3">
        <v>-3.5</v>
      </c>
    </row>
    <row r="73" spans="1:26" ht="12">
      <c r="A73">
        <v>43358</v>
      </c>
      <c r="B73">
        <v>2008</v>
      </c>
      <c r="C73">
        <v>5</v>
      </c>
      <c r="D73">
        <v>9</v>
      </c>
      <c r="E73">
        <v>14.778</v>
      </c>
      <c r="F73" t="s">
        <v>74</v>
      </c>
      <c r="G73" t="s">
        <v>63</v>
      </c>
      <c r="H73" t="s">
        <v>47</v>
      </c>
      <c r="I73">
        <v>20.620583</v>
      </c>
      <c r="J73">
        <v>42.14806</v>
      </c>
      <c r="K73">
        <v>27.2</v>
      </c>
      <c r="L73">
        <v>64.1</v>
      </c>
      <c r="M73">
        <v>0.045</v>
      </c>
      <c r="N73">
        <v>-114</v>
      </c>
      <c r="O73">
        <v>92</v>
      </c>
      <c r="P73">
        <v>376</v>
      </c>
      <c r="Q73">
        <v>0.231</v>
      </c>
      <c r="R73">
        <v>10.585</v>
      </c>
      <c r="S73">
        <v>10.915</v>
      </c>
      <c r="T73">
        <v>1.48</v>
      </c>
      <c r="U73">
        <v>34.3</v>
      </c>
      <c r="V73">
        <v>129.2</v>
      </c>
      <c r="W73">
        <v>50.1</v>
      </c>
      <c r="X73" s="15">
        <v>-1.7787212</v>
      </c>
      <c r="Y73" s="3">
        <v>-3.5</v>
      </c>
      <c r="Z73" s="3">
        <v>-12.6</v>
      </c>
    </row>
    <row r="74" spans="1:26" ht="12">
      <c r="A74">
        <v>43359</v>
      </c>
      <c r="B74">
        <v>2008</v>
      </c>
      <c r="C74">
        <v>5</v>
      </c>
      <c r="D74">
        <v>9</v>
      </c>
      <c r="E74">
        <v>14.892</v>
      </c>
      <c r="F74" t="s">
        <v>74</v>
      </c>
      <c r="G74" t="s">
        <v>63</v>
      </c>
      <c r="H74" t="s">
        <v>47</v>
      </c>
      <c r="I74">
        <v>20.620583</v>
      </c>
      <c r="J74">
        <v>42.14806</v>
      </c>
      <c r="K74">
        <v>24.8</v>
      </c>
      <c r="L74">
        <v>64.8</v>
      </c>
      <c r="M74">
        <v>0.045</v>
      </c>
      <c r="N74">
        <v>-114</v>
      </c>
      <c r="O74">
        <v>92</v>
      </c>
      <c r="P74">
        <v>374</v>
      </c>
      <c r="Q74">
        <v>0.339</v>
      </c>
      <c r="R74">
        <v>10.59</v>
      </c>
      <c r="S74">
        <v>10.925</v>
      </c>
      <c r="T74">
        <v>4.7</v>
      </c>
      <c r="U74">
        <v>34.4</v>
      </c>
      <c r="V74">
        <v>129</v>
      </c>
      <c r="W74">
        <v>50</v>
      </c>
      <c r="X74" s="15">
        <v>-2.192009</v>
      </c>
      <c r="Y74" s="3">
        <v>3.5</v>
      </c>
      <c r="Z74" s="3">
        <v>12.6</v>
      </c>
    </row>
    <row r="75" spans="1:26" ht="12">
      <c r="A75">
        <v>43360</v>
      </c>
      <c r="B75">
        <v>2008</v>
      </c>
      <c r="C75">
        <v>5</v>
      </c>
      <c r="D75">
        <v>9</v>
      </c>
      <c r="E75">
        <v>15.026</v>
      </c>
      <c r="F75" t="s">
        <v>74</v>
      </c>
      <c r="G75" t="s">
        <v>63</v>
      </c>
      <c r="H75" t="s">
        <v>47</v>
      </c>
      <c r="I75">
        <v>20.620583</v>
      </c>
      <c r="J75">
        <v>42.14806</v>
      </c>
      <c r="K75">
        <v>21.7</v>
      </c>
      <c r="L75">
        <v>65.6</v>
      </c>
      <c r="M75">
        <v>0.045</v>
      </c>
      <c r="N75">
        <v>-114</v>
      </c>
      <c r="O75">
        <v>92</v>
      </c>
      <c r="P75">
        <v>373</v>
      </c>
      <c r="Q75">
        <v>-0.009</v>
      </c>
      <c r="R75">
        <v>10.591</v>
      </c>
      <c r="S75">
        <v>10.927</v>
      </c>
      <c r="T75">
        <v>1.88</v>
      </c>
      <c r="U75">
        <v>34.4</v>
      </c>
      <c r="V75">
        <v>128.5</v>
      </c>
      <c r="W75">
        <v>50</v>
      </c>
      <c r="X75" s="15">
        <v>-1.7289388</v>
      </c>
      <c r="Y75" s="3">
        <v>-12.4</v>
      </c>
      <c r="Z75" s="3">
        <v>4.1</v>
      </c>
    </row>
    <row r="76" spans="1:26" ht="12">
      <c r="A76">
        <v>43361</v>
      </c>
      <c r="B76">
        <v>2008</v>
      </c>
      <c r="C76">
        <v>5</v>
      </c>
      <c r="D76">
        <v>9</v>
      </c>
      <c r="E76">
        <v>15.14</v>
      </c>
      <c r="F76" t="s">
        <v>74</v>
      </c>
      <c r="G76" t="s">
        <v>63</v>
      </c>
      <c r="H76" t="s">
        <v>47</v>
      </c>
      <c r="I76">
        <v>20.620583</v>
      </c>
      <c r="J76">
        <v>42.14806</v>
      </c>
      <c r="K76">
        <v>19</v>
      </c>
      <c r="L76">
        <v>66.1</v>
      </c>
      <c r="M76">
        <v>0.051</v>
      </c>
      <c r="N76">
        <v>-114</v>
      </c>
      <c r="O76">
        <v>92</v>
      </c>
      <c r="P76">
        <v>375</v>
      </c>
      <c r="Q76">
        <v>-0.091</v>
      </c>
      <c r="R76">
        <v>10.587</v>
      </c>
      <c r="S76">
        <v>10.919</v>
      </c>
      <c r="T76">
        <v>2.83</v>
      </c>
      <c r="U76">
        <v>34.4</v>
      </c>
      <c r="V76">
        <v>129.7</v>
      </c>
      <c r="W76">
        <v>49.9</v>
      </c>
      <c r="X76" s="15">
        <v>-1.6425241</v>
      </c>
      <c r="Y76" s="3">
        <v>12.4</v>
      </c>
      <c r="Z76" s="3">
        <v>-4.1</v>
      </c>
    </row>
    <row r="77" spans="1:26" ht="12">
      <c r="A77">
        <v>43362</v>
      </c>
      <c r="B77">
        <v>2008</v>
      </c>
      <c r="C77">
        <v>5</v>
      </c>
      <c r="D77">
        <v>9</v>
      </c>
      <c r="E77">
        <v>15.254</v>
      </c>
      <c r="F77" t="s">
        <v>74</v>
      </c>
      <c r="G77" t="s">
        <v>63</v>
      </c>
      <c r="H77" t="s">
        <v>47</v>
      </c>
      <c r="I77">
        <v>20.620583</v>
      </c>
      <c r="J77">
        <v>42.14806</v>
      </c>
      <c r="K77">
        <v>16.1</v>
      </c>
      <c r="L77">
        <v>66.6</v>
      </c>
      <c r="M77">
        <v>0.051</v>
      </c>
      <c r="N77">
        <v>-114</v>
      </c>
      <c r="O77">
        <v>92</v>
      </c>
      <c r="P77">
        <v>376</v>
      </c>
      <c r="Q77">
        <v>-0.177</v>
      </c>
      <c r="R77">
        <v>10.583</v>
      </c>
      <c r="S77">
        <v>10.911</v>
      </c>
      <c r="T77">
        <v>3.4</v>
      </c>
      <c r="U77">
        <v>34.4</v>
      </c>
      <c r="V77">
        <v>129.6</v>
      </c>
      <c r="W77">
        <v>50.1</v>
      </c>
      <c r="X77" s="15">
        <v>-1.3419512</v>
      </c>
      <c r="Y77" s="3">
        <v>-4.1</v>
      </c>
      <c r="Z77" s="3">
        <v>-12.4</v>
      </c>
    </row>
    <row r="78" spans="1:26" ht="12">
      <c r="A78">
        <v>43363</v>
      </c>
      <c r="B78">
        <v>2008</v>
      </c>
      <c r="C78">
        <v>5</v>
      </c>
      <c r="D78">
        <v>9</v>
      </c>
      <c r="E78">
        <v>15.368</v>
      </c>
      <c r="F78" t="s">
        <v>74</v>
      </c>
      <c r="G78" t="s">
        <v>63</v>
      </c>
      <c r="H78" t="s">
        <v>47</v>
      </c>
      <c r="I78">
        <v>20.620583</v>
      </c>
      <c r="J78">
        <v>42.14806</v>
      </c>
      <c r="K78">
        <v>13.1</v>
      </c>
      <c r="L78">
        <v>67</v>
      </c>
      <c r="M78">
        <v>0.041</v>
      </c>
      <c r="N78">
        <v>-114</v>
      </c>
      <c r="O78">
        <v>92</v>
      </c>
      <c r="P78">
        <v>375</v>
      </c>
      <c r="Q78">
        <v>-0.232</v>
      </c>
      <c r="R78">
        <v>10.58</v>
      </c>
      <c r="S78">
        <v>10.906</v>
      </c>
      <c r="T78">
        <v>7.43</v>
      </c>
      <c r="U78">
        <v>34.4</v>
      </c>
      <c r="V78">
        <v>129</v>
      </c>
      <c r="W78">
        <v>50.1</v>
      </c>
      <c r="X78" s="15">
        <v>-1.2273577</v>
      </c>
      <c r="Y78" s="3">
        <v>4.1</v>
      </c>
      <c r="Z78" s="3">
        <v>12.4</v>
      </c>
    </row>
    <row r="79" spans="1:26" ht="12">
      <c r="A79">
        <v>43364</v>
      </c>
      <c r="B79">
        <v>2008</v>
      </c>
      <c r="C79">
        <v>5</v>
      </c>
      <c r="D79">
        <v>9</v>
      </c>
      <c r="E79">
        <v>15.558</v>
      </c>
      <c r="F79" t="s">
        <v>74</v>
      </c>
      <c r="G79" t="s">
        <v>63</v>
      </c>
      <c r="H79" t="s">
        <v>47</v>
      </c>
      <c r="I79">
        <v>20.620583</v>
      </c>
      <c r="J79">
        <v>42.14806</v>
      </c>
      <c r="K79">
        <v>7.8</v>
      </c>
      <c r="L79">
        <v>67.5</v>
      </c>
      <c r="M79">
        <v>0.037</v>
      </c>
      <c r="N79">
        <v>-114</v>
      </c>
      <c r="O79">
        <v>92</v>
      </c>
      <c r="P79">
        <v>376</v>
      </c>
      <c r="Q79">
        <v>-0.08</v>
      </c>
      <c r="R79">
        <v>10.583</v>
      </c>
      <c r="S79">
        <v>10.912</v>
      </c>
      <c r="T79">
        <v>3.49</v>
      </c>
      <c r="U79">
        <v>34.3</v>
      </c>
      <c r="V79">
        <v>127.5</v>
      </c>
      <c r="W79">
        <v>50</v>
      </c>
      <c r="X79" s="15">
        <v>-1.2076326</v>
      </c>
      <c r="Y79" s="3">
        <v>-12.3</v>
      </c>
      <c r="Z79" s="3">
        <v>4.5</v>
      </c>
    </row>
    <row r="80" spans="1:26" ht="12">
      <c r="A80">
        <v>43365</v>
      </c>
      <c r="B80">
        <v>2008</v>
      </c>
      <c r="C80">
        <v>5</v>
      </c>
      <c r="D80">
        <v>9</v>
      </c>
      <c r="E80">
        <v>15.672</v>
      </c>
      <c r="F80" t="s">
        <v>74</v>
      </c>
      <c r="G80" t="s">
        <v>63</v>
      </c>
      <c r="H80" t="s">
        <v>47</v>
      </c>
      <c r="I80">
        <v>20.620583</v>
      </c>
      <c r="J80">
        <v>42.14806</v>
      </c>
      <c r="K80">
        <v>4.6</v>
      </c>
      <c r="L80">
        <v>67.7</v>
      </c>
      <c r="M80">
        <v>0.058</v>
      </c>
      <c r="N80">
        <v>-114</v>
      </c>
      <c r="O80">
        <v>92</v>
      </c>
      <c r="P80">
        <v>374</v>
      </c>
      <c r="Q80">
        <v>-0.155</v>
      </c>
      <c r="R80">
        <v>10.579</v>
      </c>
      <c r="S80">
        <v>10.906</v>
      </c>
      <c r="T80">
        <v>2.44</v>
      </c>
      <c r="U80">
        <v>34.5</v>
      </c>
      <c r="V80">
        <v>127.3</v>
      </c>
      <c r="W80">
        <v>50.1</v>
      </c>
      <c r="X80" s="15">
        <v>-1.3701299</v>
      </c>
      <c r="Y80" s="3">
        <v>12.3</v>
      </c>
      <c r="Z80" s="3">
        <v>-4.5</v>
      </c>
    </row>
    <row r="81" spans="1:26" ht="12">
      <c r="A81">
        <v>43366</v>
      </c>
      <c r="B81">
        <v>2008</v>
      </c>
      <c r="C81">
        <v>5</v>
      </c>
      <c r="D81">
        <v>9</v>
      </c>
      <c r="E81">
        <v>15.786</v>
      </c>
      <c r="F81" t="s">
        <v>74</v>
      </c>
      <c r="G81" t="s">
        <v>63</v>
      </c>
      <c r="H81" t="s">
        <v>47</v>
      </c>
      <c r="I81">
        <v>20.620583</v>
      </c>
      <c r="J81">
        <v>42.14806</v>
      </c>
      <c r="K81">
        <v>1.3</v>
      </c>
      <c r="L81">
        <v>67.7</v>
      </c>
      <c r="M81">
        <v>0.029</v>
      </c>
      <c r="N81">
        <v>-114</v>
      </c>
      <c r="O81">
        <v>92</v>
      </c>
      <c r="P81">
        <v>377</v>
      </c>
      <c r="Q81">
        <v>-0.087</v>
      </c>
      <c r="R81">
        <v>10.583</v>
      </c>
      <c r="S81">
        <v>10.912</v>
      </c>
      <c r="T81">
        <v>2.56</v>
      </c>
      <c r="U81">
        <v>34.5</v>
      </c>
      <c r="V81">
        <v>128.8</v>
      </c>
      <c r="W81">
        <v>50.1</v>
      </c>
      <c r="X81" s="15">
        <v>-1.3428905</v>
      </c>
      <c r="Y81" s="3">
        <v>-4.5</v>
      </c>
      <c r="Z81" s="3">
        <v>-12.3</v>
      </c>
    </row>
    <row r="82" spans="1:26" ht="12">
      <c r="A82">
        <v>43367</v>
      </c>
      <c r="B82">
        <v>2008</v>
      </c>
      <c r="C82">
        <v>5</v>
      </c>
      <c r="D82">
        <v>9</v>
      </c>
      <c r="E82">
        <v>15.9</v>
      </c>
      <c r="F82" t="s">
        <v>74</v>
      </c>
      <c r="G82" t="s">
        <v>63</v>
      </c>
      <c r="H82" t="s">
        <v>47</v>
      </c>
      <c r="I82">
        <v>20.620583</v>
      </c>
      <c r="J82">
        <v>42.14806</v>
      </c>
      <c r="K82">
        <v>-2</v>
      </c>
      <c r="L82">
        <v>67.7</v>
      </c>
      <c r="M82">
        <v>0.029</v>
      </c>
      <c r="N82">
        <v>-114</v>
      </c>
      <c r="O82">
        <v>92</v>
      </c>
      <c r="P82">
        <v>375</v>
      </c>
      <c r="Q82">
        <v>-0.14</v>
      </c>
      <c r="R82">
        <v>10.58</v>
      </c>
      <c r="S82">
        <v>10.907</v>
      </c>
      <c r="T82">
        <v>4.73</v>
      </c>
      <c r="U82">
        <v>34.4</v>
      </c>
      <c r="V82">
        <v>131.6</v>
      </c>
      <c r="W82">
        <v>50</v>
      </c>
      <c r="X82" s="15">
        <v>-1.1400037</v>
      </c>
      <c r="Y82" s="3">
        <v>4.5</v>
      </c>
      <c r="Z82" s="3">
        <v>12.3</v>
      </c>
    </row>
    <row r="83" spans="1:26" ht="12">
      <c r="A83">
        <v>43368</v>
      </c>
      <c r="B83">
        <v>2008</v>
      </c>
      <c r="C83">
        <v>5</v>
      </c>
      <c r="D83">
        <v>9</v>
      </c>
      <c r="E83">
        <v>16.02</v>
      </c>
      <c r="F83" t="s">
        <v>75</v>
      </c>
      <c r="G83" t="s">
        <v>63</v>
      </c>
      <c r="H83" t="s">
        <v>47</v>
      </c>
      <c r="I83">
        <v>21.005527</v>
      </c>
      <c r="J83">
        <v>36.49583</v>
      </c>
      <c r="K83">
        <v>8.3</v>
      </c>
      <c r="L83">
        <v>73.2</v>
      </c>
      <c r="M83">
        <v>0.049</v>
      </c>
      <c r="N83">
        <v>-114</v>
      </c>
      <c r="O83">
        <v>92</v>
      </c>
      <c r="P83">
        <v>158</v>
      </c>
      <c r="Q83">
        <v>-0.049</v>
      </c>
      <c r="R83">
        <v>10.586</v>
      </c>
      <c r="S83">
        <v>10.913</v>
      </c>
      <c r="T83">
        <v>1.13</v>
      </c>
      <c r="U83">
        <v>34.4</v>
      </c>
      <c r="V83">
        <v>0.4</v>
      </c>
      <c r="W83">
        <v>50.1</v>
      </c>
      <c r="X83" s="15">
        <v>-1.1212179</v>
      </c>
      <c r="Y83" s="3">
        <v>0</v>
      </c>
      <c r="Z83" s="3">
        <v>0</v>
      </c>
    </row>
    <row r="84" spans="1:26" ht="12">
      <c r="A84">
        <v>43369</v>
      </c>
      <c r="B84">
        <v>2008</v>
      </c>
      <c r="C84">
        <v>5</v>
      </c>
      <c r="D84">
        <v>9</v>
      </c>
      <c r="E84">
        <v>16.174</v>
      </c>
      <c r="F84" t="s">
        <v>76</v>
      </c>
      <c r="G84" t="s">
        <v>63</v>
      </c>
      <c r="H84" t="s">
        <v>47</v>
      </c>
      <c r="I84">
        <v>19.62183</v>
      </c>
      <c r="J84">
        <v>-21.60113</v>
      </c>
      <c r="K84">
        <v>207.2</v>
      </c>
      <c r="L84">
        <v>44.2</v>
      </c>
      <c r="M84">
        <v>0.012</v>
      </c>
      <c r="N84">
        <v>-114</v>
      </c>
      <c r="O84">
        <v>92</v>
      </c>
      <c r="P84">
        <v>157</v>
      </c>
      <c r="Q84">
        <v>-0.135</v>
      </c>
      <c r="R84">
        <v>10.489</v>
      </c>
      <c r="S84">
        <v>10.812</v>
      </c>
      <c r="T84">
        <v>1.65</v>
      </c>
      <c r="U84">
        <v>34.4</v>
      </c>
      <c r="V84">
        <v>0.2</v>
      </c>
      <c r="W84">
        <v>50.1</v>
      </c>
      <c r="X84" s="15">
        <v>-0.80091992</v>
      </c>
      <c r="Y84" s="3">
        <v>0</v>
      </c>
      <c r="Z84" s="3">
        <v>0</v>
      </c>
    </row>
    <row r="85" spans="1:26" ht="12">
      <c r="A85" s="4">
        <v>43370</v>
      </c>
      <c r="B85" s="4">
        <v>2008</v>
      </c>
      <c r="C85" s="4">
        <v>5</v>
      </c>
      <c r="D85" s="4">
        <v>10</v>
      </c>
      <c r="E85" s="4">
        <v>5.398</v>
      </c>
      <c r="F85" s="4" t="s">
        <v>69</v>
      </c>
      <c r="G85" s="4" t="s">
        <v>77</v>
      </c>
      <c r="H85" s="4" t="s">
        <v>47</v>
      </c>
      <c r="I85" s="4">
        <v>8.177806</v>
      </c>
      <c r="J85" s="4">
        <v>21.82986</v>
      </c>
      <c r="K85" s="4">
        <v>279.6</v>
      </c>
      <c r="L85" s="4">
        <v>61.2</v>
      </c>
      <c r="M85" s="4">
        <v>0.046</v>
      </c>
      <c r="N85" s="4">
        <v>-121</v>
      </c>
      <c r="O85" s="4">
        <v>87</v>
      </c>
      <c r="P85" s="4">
        <v>35</v>
      </c>
      <c r="Q85" s="4">
        <v>-0.213</v>
      </c>
      <c r="R85" s="4">
        <v>10.53</v>
      </c>
      <c r="S85" s="4">
        <v>10.865</v>
      </c>
      <c r="T85" s="4">
        <v>7.4</v>
      </c>
      <c r="U85" s="4">
        <v>34.3</v>
      </c>
      <c r="V85" s="4">
        <v>0.1</v>
      </c>
      <c r="W85" s="4">
        <v>50.1</v>
      </c>
      <c r="X85" s="15">
        <v>-1.2236006</v>
      </c>
      <c r="Y85" s="3">
        <v>0</v>
      </c>
      <c r="Z85" s="3">
        <v>0</v>
      </c>
    </row>
    <row r="86" spans="1:26" ht="12">
      <c r="A86" s="4">
        <v>43371</v>
      </c>
      <c r="B86" s="4">
        <v>2008</v>
      </c>
      <c r="C86" s="4">
        <v>5</v>
      </c>
      <c r="D86" s="4">
        <v>10</v>
      </c>
      <c r="E86" s="4">
        <v>5.432</v>
      </c>
      <c r="F86" s="4" t="s">
        <v>69</v>
      </c>
      <c r="G86" s="4" t="s">
        <v>77</v>
      </c>
      <c r="H86" s="4" t="s">
        <v>47</v>
      </c>
      <c r="I86" s="4">
        <v>8.177858</v>
      </c>
      <c r="J86" s="4">
        <v>21.82968</v>
      </c>
      <c r="K86" s="4">
        <v>279.6</v>
      </c>
      <c r="L86" s="4">
        <v>60.7</v>
      </c>
      <c r="M86" s="4">
        <v>0.046</v>
      </c>
      <c r="N86" s="4">
        <v>-121</v>
      </c>
      <c r="O86" s="4">
        <v>87</v>
      </c>
      <c r="P86" s="4">
        <v>38</v>
      </c>
      <c r="Q86" s="4">
        <v>0.013</v>
      </c>
      <c r="R86" s="4">
        <v>10.512</v>
      </c>
      <c r="S86" s="4">
        <v>10.849</v>
      </c>
      <c r="T86" s="4">
        <v>10.95</v>
      </c>
      <c r="U86" s="4">
        <v>34.3</v>
      </c>
      <c r="V86" s="4">
        <v>0.1</v>
      </c>
      <c r="W86" s="4">
        <v>50.1</v>
      </c>
      <c r="X86" s="15">
        <v>-1.2226613</v>
      </c>
      <c r="Y86" s="3">
        <v>0</v>
      </c>
      <c r="Z86" s="3">
        <v>0</v>
      </c>
    </row>
    <row r="87" spans="1:26" ht="12">
      <c r="A87" s="4">
        <v>43372</v>
      </c>
      <c r="B87" s="4">
        <v>2008</v>
      </c>
      <c r="C87" s="4">
        <v>5</v>
      </c>
      <c r="D87" s="4">
        <v>10</v>
      </c>
      <c r="E87" s="4">
        <v>5.471</v>
      </c>
      <c r="F87" s="4" t="s">
        <v>69</v>
      </c>
      <c r="G87" s="4" t="s">
        <v>77</v>
      </c>
      <c r="H87" s="4" t="s">
        <v>47</v>
      </c>
      <c r="I87" s="4">
        <v>8.177918</v>
      </c>
      <c r="J87" s="4">
        <v>21.82948</v>
      </c>
      <c r="K87" s="4">
        <v>279.6</v>
      </c>
      <c r="L87" s="4">
        <v>60.2</v>
      </c>
      <c r="M87" s="4">
        <v>0.046</v>
      </c>
      <c r="N87" s="4">
        <v>-121</v>
      </c>
      <c r="O87" s="4">
        <v>87</v>
      </c>
      <c r="P87" s="4">
        <v>53</v>
      </c>
      <c r="Q87" s="4">
        <v>-0.043</v>
      </c>
      <c r="R87" s="4">
        <v>10.506</v>
      </c>
      <c r="S87" s="4">
        <v>10.843</v>
      </c>
      <c r="T87" s="4">
        <v>13.93</v>
      </c>
      <c r="U87" s="4">
        <v>34.3</v>
      </c>
      <c r="V87" s="4">
        <v>0.3</v>
      </c>
      <c r="W87" s="4">
        <v>50.1</v>
      </c>
      <c r="X87" s="15">
        <v>-1.1719396</v>
      </c>
      <c r="Y87" s="3">
        <v>0</v>
      </c>
      <c r="Z87" s="3">
        <v>0</v>
      </c>
    </row>
    <row r="88" spans="1:26" ht="12">
      <c r="A88" s="4">
        <v>43373</v>
      </c>
      <c r="B88" s="4">
        <v>2008</v>
      </c>
      <c r="C88" s="4">
        <v>5</v>
      </c>
      <c r="D88" s="4">
        <v>10</v>
      </c>
      <c r="E88" s="4">
        <v>5.509</v>
      </c>
      <c r="F88" s="4" t="s">
        <v>69</v>
      </c>
      <c r="G88" s="4" t="s">
        <v>77</v>
      </c>
      <c r="H88" s="4" t="s">
        <v>47</v>
      </c>
      <c r="I88" s="4">
        <v>8.177977</v>
      </c>
      <c r="J88" s="4">
        <v>21.82928</v>
      </c>
      <c r="K88" s="4">
        <v>279.7</v>
      </c>
      <c r="L88" s="4">
        <v>59.7</v>
      </c>
      <c r="M88" s="4">
        <v>0.081</v>
      </c>
      <c r="N88" s="4">
        <v>-121</v>
      </c>
      <c r="O88" s="4">
        <v>87</v>
      </c>
      <c r="P88" s="4">
        <v>41</v>
      </c>
      <c r="Q88" s="4">
        <v>0.197</v>
      </c>
      <c r="R88" s="4">
        <v>10.53</v>
      </c>
      <c r="S88" s="4">
        <v>10.865</v>
      </c>
      <c r="T88" s="4">
        <v>5.52</v>
      </c>
      <c r="U88" s="4">
        <v>34.3</v>
      </c>
      <c r="V88" s="4">
        <v>0.3</v>
      </c>
      <c r="W88" s="4">
        <v>50.1</v>
      </c>
      <c r="X88" s="15">
        <v>-1.2686865</v>
      </c>
      <c r="Y88" s="3">
        <v>0</v>
      </c>
      <c r="Z88" s="3">
        <v>0</v>
      </c>
    </row>
    <row r="89" spans="1:26" ht="12">
      <c r="A89" s="4">
        <v>43374</v>
      </c>
      <c r="B89" s="4">
        <v>2008</v>
      </c>
      <c r="C89" s="4">
        <v>5</v>
      </c>
      <c r="D89" s="4">
        <v>10</v>
      </c>
      <c r="E89" s="4">
        <v>5.666</v>
      </c>
      <c r="F89" s="4" t="s">
        <v>69</v>
      </c>
      <c r="G89" s="4" t="s">
        <v>77</v>
      </c>
      <c r="H89" s="4" t="s">
        <v>47</v>
      </c>
      <c r="I89" s="4">
        <v>8.178152</v>
      </c>
      <c r="J89" s="4">
        <v>21.82868</v>
      </c>
      <c r="K89" s="4">
        <v>279.8</v>
      </c>
      <c r="L89" s="4">
        <v>57.5</v>
      </c>
      <c r="M89" s="4">
        <v>0.081</v>
      </c>
      <c r="N89" s="4">
        <v>-119</v>
      </c>
      <c r="O89" s="4">
        <v>87</v>
      </c>
      <c r="P89" s="4">
        <v>377</v>
      </c>
      <c r="Q89" s="4">
        <v>-0.113</v>
      </c>
      <c r="R89" s="4">
        <v>10.502</v>
      </c>
      <c r="S89" s="4">
        <v>10.842</v>
      </c>
      <c r="T89" s="4">
        <v>19.97</v>
      </c>
      <c r="U89" s="4">
        <v>34.2</v>
      </c>
      <c r="V89" s="4">
        <v>53.9</v>
      </c>
      <c r="W89" s="4">
        <v>50.1</v>
      </c>
      <c r="X89" s="15">
        <v>-1.3241047</v>
      </c>
      <c r="Y89" s="3">
        <v>-12.8</v>
      </c>
      <c r="Z89" s="3">
        <v>2.6</v>
      </c>
    </row>
    <row r="90" spans="1:26" ht="12">
      <c r="A90" s="4">
        <v>43375</v>
      </c>
      <c r="B90" s="4">
        <v>2008</v>
      </c>
      <c r="C90" s="4">
        <v>5</v>
      </c>
      <c r="D90" s="4">
        <v>10</v>
      </c>
      <c r="E90" s="4">
        <v>5.78</v>
      </c>
      <c r="F90" s="4" t="s">
        <v>69</v>
      </c>
      <c r="G90" s="4" t="s">
        <v>77</v>
      </c>
      <c r="H90" s="4" t="s">
        <v>47</v>
      </c>
      <c r="I90" s="4">
        <v>8.178326</v>
      </c>
      <c r="J90" s="4">
        <v>21.82809</v>
      </c>
      <c r="K90" s="4">
        <v>280</v>
      </c>
      <c r="L90" s="4">
        <v>55.9</v>
      </c>
      <c r="M90" s="4">
        <v>0.057</v>
      </c>
      <c r="N90" s="4">
        <v>-119</v>
      </c>
      <c r="O90" s="4">
        <v>87</v>
      </c>
      <c r="P90" s="4">
        <v>378</v>
      </c>
      <c r="Q90" s="4">
        <v>-0.433</v>
      </c>
      <c r="R90" s="4">
        <v>10.468</v>
      </c>
      <c r="S90" s="4">
        <v>10.812</v>
      </c>
      <c r="T90" s="4">
        <v>23.04</v>
      </c>
      <c r="U90" s="4">
        <v>34.1</v>
      </c>
      <c r="V90" s="4">
        <v>53.9</v>
      </c>
      <c r="W90" s="4">
        <v>50.1</v>
      </c>
      <c r="X90" s="15">
        <v>-1.3006224</v>
      </c>
      <c r="Y90" s="3">
        <v>12.8</v>
      </c>
      <c r="Z90" s="3">
        <v>-2.6</v>
      </c>
    </row>
    <row r="91" spans="1:26" ht="12">
      <c r="A91" s="4">
        <v>43376</v>
      </c>
      <c r="B91" s="4">
        <v>2008</v>
      </c>
      <c r="C91" s="4">
        <v>5</v>
      </c>
      <c r="D91" s="4">
        <v>10</v>
      </c>
      <c r="E91" s="4">
        <v>5.895</v>
      </c>
      <c r="F91" s="4" t="s">
        <v>69</v>
      </c>
      <c r="G91" s="4" t="s">
        <v>77</v>
      </c>
      <c r="H91" s="4" t="s">
        <v>47</v>
      </c>
      <c r="I91" s="4">
        <v>8.178507</v>
      </c>
      <c r="J91" s="4">
        <v>21.82747</v>
      </c>
      <c r="K91" s="4">
        <v>280.2</v>
      </c>
      <c r="L91" s="4">
        <v>54.3</v>
      </c>
      <c r="M91" s="4">
        <v>0.063</v>
      </c>
      <c r="N91" s="4">
        <v>-119</v>
      </c>
      <c r="O91" s="4">
        <v>87</v>
      </c>
      <c r="P91" s="4">
        <v>374</v>
      </c>
      <c r="Q91" s="4">
        <v>-0.265</v>
      </c>
      <c r="R91" s="4">
        <v>10.487</v>
      </c>
      <c r="S91" s="4">
        <v>10.828</v>
      </c>
      <c r="T91" s="4">
        <v>20.91</v>
      </c>
      <c r="U91" s="4">
        <v>34.2</v>
      </c>
      <c r="V91" s="4">
        <v>53.9</v>
      </c>
      <c r="W91" s="4">
        <v>50</v>
      </c>
      <c r="X91" s="15">
        <v>-1.7599354</v>
      </c>
      <c r="Y91" s="3">
        <v>-2.6</v>
      </c>
      <c r="Z91" s="3">
        <v>-12.8</v>
      </c>
    </row>
    <row r="92" spans="1:26" ht="12">
      <c r="A92" s="4">
        <v>43377</v>
      </c>
      <c r="B92" s="4">
        <v>2008</v>
      </c>
      <c r="C92" s="4">
        <v>5</v>
      </c>
      <c r="D92" s="4">
        <v>10</v>
      </c>
      <c r="E92" s="4">
        <v>6.009</v>
      </c>
      <c r="F92" s="4" t="s">
        <v>69</v>
      </c>
      <c r="G92" s="4" t="s">
        <v>77</v>
      </c>
      <c r="H92" s="4" t="s">
        <v>47</v>
      </c>
      <c r="I92" s="4">
        <v>8.178684</v>
      </c>
      <c r="J92" s="4">
        <v>21.82686</v>
      </c>
      <c r="K92" s="4">
        <v>280.4</v>
      </c>
      <c r="L92" s="4">
        <v>52.7</v>
      </c>
      <c r="M92" s="4">
        <v>0.063</v>
      </c>
      <c r="N92" s="4">
        <v>-119</v>
      </c>
      <c r="O92" s="4">
        <v>87</v>
      </c>
      <c r="P92" s="4">
        <v>373</v>
      </c>
      <c r="Q92" s="4">
        <v>-0.912</v>
      </c>
      <c r="R92" s="4">
        <v>10.421</v>
      </c>
      <c r="S92" s="4">
        <v>10.768</v>
      </c>
      <c r="T92" s="4">
        <v>22.46</v>
      </c>
      <c r="U92" s="4">
        <v>34.2</v>
      </c>
      <c r="V92" s="4">
        <v>53.9</v>
      </c>
      <c r="W92" s="4">
        <v>50.1</v>
      </c>
      <c r="X92" s="15">
        <v>-1.9214933</v>
      </c>
      <c r="Y92" s="3">
        <v>2.6</v>
      </c>
      <c r="Z92" s="3">
        <v>12.8</v>
      </c>
    </row>
    <row r="93" spans="1:26" ht="12">
      <c r="A93" s="4">
        <v>43378</v>
      </c>
      <c r="B93" s="4">
        <v>2008</v>
      </c>
      <c r="C93" s="4">
        <v>5</v>
      </c>
      <c r="D93" s="4">
        <v>10</v>
      </c>
      <c r="E93" s="4">
        <v>6.195</v>
      </c>
      <c r="F93" s="4" t="s">
        <v>69</v>
      </c>
      <c r="G93" s="4" t="s">
        <v>77</v>
      </c>
      <c r="H93" s="4" t="s">
        <v>47</v>
      </c>
      <c r="I93" s="4">
        <v>8.178974</v>
      </c>
      <c r="J93" s="4">
        <v>21.82588</v>
      </c>
      <c r="K93" s="4">
        <v>280.8</v>
      </c>
      <c r="L93" s="4">
        <v>50.1</v>
      </c>
      <c r="M93" s="4">
        <v>0.054</v>
      </c>
      <c r="N93" s="4">
        <v>-119</v>
      </c>
      <c r="O93" s="4">
        <v>87</v>
      </c>
      <c r="P93" s="4">
        <v>376</v>
      </c>
      <c r="Q93" s="4">
        <v>-0.074</v>
      </c>
      <c r="R93" s="4">
        <v>10.448</v>
      </c>
      <c r="S93" s="4">
        <v>10.793</v>
      </c>
      <c r="T93" s="4">
        <v>19.42</v>
      </c>
      <c r="U93" s="4">
        <v>34.2</v>
      </c>
      <c r="V93" s="4">
        <v>53.9</v>
      </c>
      <c r="W93" s="4">
        <v>50</v>
      </c>
      <c r="X93" s="15">
        <v>-2.1318944</v>
      </c>
      <c r="Y93" s="3">
        <v>-13.1</v>
      </c>
      <c r="Z93" s="3">
        <v>1</v>
      </c>
    </row>
    <row r="94" spans="1:26" ht="12">
      <c r="A94" s="4">
        <v>43379</v>
      </c>
      <c r="B94" s="4">
        <v>2008</v>
      </c>
      <c r="C94" s="4">
        <v>5</v>
      </c>
      <c r="D94" s="4">
        <v>10</v>
      </c>
      <c r="E94" s="4">
        <v>6.309</v>
      </c>
      <c r="F94" s="4" t="s">
        <v>69</v>
      </c>
      <c r="G94" s="4" t="s">
        <v>77</v>
      </c>
      <c r="H94" s="4" t="s">
        <v>47</v>
      </c>
      <c r="I94" s="4">
        <v>8.179152</v>
      </c>
      <c r="J94" s="4">
        <v>21.82527</v>
      </c>
      <c r="K94" s="4">
        <v>281</v>
      </c>
      <c r="L94" s="4">
        <v>48.6</v>
      </c>
      <c r="M94" s="4">
        <v>0.054</v>
      </c>
      <c r="N94" s="4">
        <v>-119</v>
      </c>
      <c r="O94" s="4">
        <v>87</v>
      </c>
      <c r="P94" s="4">
        <v>375</v>
      </c>
      <c r="Q94" s="4">
        <v>0.263</v>
      </c>
      <c r="R94" s="4">
        <v>10.481</v>
      </c>
      <c r="S94" s="4">
        <v>10.824</v>
      </c>
      <c r="T94" s="4">
        <v>6.61</v>
      </c>
      <c r="U94" s="4">
        <v>34.2</v>
      </c>
      <c r="V94" s="4">
        <v>53.9</v>
      </c>
      <c r="W94" s="4">
        <v>50</v>
      </c>
      <c r="X94" s="15">
        <v>-2.0605083</v>
      </c>
      <c r="Y94" s="3">
        <v>13.1</v>
      </c>
      <c r="Z94" s="3">
        <v>-1</v>
      </c>
    </row>
    <row r="95" spans="1:26" ht="12">
      <c r="A95" s="4">
        <v>43380</v>
      </c>
      <c r="B95" s="4">
        <v>2008</v>
      </c>
      <c r="C95" s="4">
        <v>5</v>
      </c>
      <c r="D95" s="4">
        <v>10</v>
      </c>
      <c r="E95" s="4">
        <v>6.423</v>
      </c>
      <c r="F95" s="4" t="s">
        <v>69</v>
      </c>
      <c r="G95" s="4" t="s">
        <v>77</v>
      </c>
      <c r="H95" s="4" t="s">
        <v>47</v>
      </c>
      <c r="I95" s="4">
        <v>8.179329</v>
      </c>
      <c r="J95" s="4">
        <v>21.82467</v>
      </c>
      <c r="K95" s="4">
        <v>281.2</v>
      </c>
      <c r="L95" s="4">
        <v>47</v>
      </c>
      <c r="M95" s="4">
        <v>0.05</v>
      </c>
      <c r="N95" s="4">
        <v>-119</v>
      </c>
      <c r="O95" s="4">
        <v>87</v>
      </c>
      <c r="P95" s="4">
        <v>375</v>
      </c>
      <c r="Q95" s="4">
        <v>0.246</v>
      </c>
      <c r="R95" s="4">
        <v>10.48</v>
      </c>
      <c r="S95" s="4">
        <v>10.823</v>
      </c>
      <c r="T95" s="4">
        <v>4.19</v>
      </c>
      <c r="U95" s="4">
        <v>34.2</v>
      </c>
      <c r="V95" s="4">
        <v>53.8</v>
      </c>
      <c r="W95" s="4">
        <v>50</v>
      </c>
      <c r="X95" s="15">
        <v>-1.9609435</v>
      </c>
      <c r="Y95" s="3">
        <v>-1</v>
      </c>
      <c r="Z95" s="3">
        <v>-13.1</v>
      </c>
    </row>
    <row r="96" spans="1:26" ht="12">
      <c r="A96" s="4">
        <v>43381</v>
      </c>
      <c r="B96" s="4">
        <v>2008</v>
      </c>
      <c r="C96" s="4">
        <v>5</v>
      </c>
      <c r="D96" s="4">
        <v>10</v>
      </c>
      <c r="E96" s="4">
        <v>6.537</v>
      </c>
      <c r="F96" s="4" t="s">
        <v>69</v>
      </c>
      <c r="G96" s="4" t="s">
        <v>77</v>
      </c>
      <c r="H96" s="4" t="s">
        <v>47</v>
      </c>
      <c r="I96" s="4">
        <v>8.179507</v>
      </c>
      <c r="J96" s="4">
        <v>21.82406</v>
      </c>
      <c r="K96" s="4">
        <v>281.5</v>
      </c>
      <c r="L96" s="4">
        <v>45.4</v>
      </c>
      <c r="M96" s="4">
        <v>0.045</v>
      </c>
      <c r="N96" s="4">
        <v>-119</v>
      </c>
      <c r="O96" s="4">
        <v>87</v>
      </c>
      <c r="P96" s="4">
        <v>375</v>
      </c>
      <c r="Q96" s="4">
        <v>0.11</v>
      </c>
      <c r="R96" s="4">
        <v>10.466</v>
      </c>
      <c r="S96" s="4">
        <v>10.811</v>
      </c>
      <c r="T96" s="4">
        <v>7.84</v>
      </c>
      <c r="U96" s="4">
        <v>34.2</v>
      </c>
      <c r="V96" s="4">
        <v>53.8</v>
      </c>
      <c r="W96" s="4">
        <v>50.1</v>
      </c>
      <c r="X96" s="15">
        <v>-1.920554</v>
      </c>
      <c r="Y96" s="3">
        <v>1</v>
      </c>
      <c r="Z96" s="3">
        <v>13.1</v>
      </c>
    </row>
    <row r="97" spans="1:26" ht="12">
      <c r="A97" s="4">
        <v>43382</v>
      </c>
      <c r="B97" s="4">
        <v>2008</v>
      </c>
      <c r="C97" s="4">
        <v>5</v>
      </c>
      <c r="D97" s="4">
        <v>10</v>
      </c>
      <c r="E97" s="4">
        <v>6.677</v>
      </c>
      <c r="F97" s="4" t="s">
        <v>69</v>
      </c>
      <c r="G97" s="4" t="s">
        <v>77</v>
      </c>
      <c r="H97" s="4" t="s">
        <v>47</v>
      </c>
      <c r="I97" s="4">
        <v>8.179728</v>
      </c>
      <c r="J97" s="4">
        <v>21.82331</v>
      </c>
      <c r="K97" s="4">
        <v>281.8</v>
      </c>
      <c r="L97" s="4">
        <v>43.5</v>
      </c>
      <c r="M97" s="4">
        <v>0.045</v>
      </c>
      <c r="N97" s="4">
        <v>-119</v>
      </c>
      <c r="O97" s="4">
        <v>87</v>
      </c>
      <c r="P97" s="4">
        <v>370</v>
      </c>
      <c r="Q97" s="4">
        <v>0.023</v>
      </c>
      <c r="R97" s="4">
        <v>10.465</v>
      </c>
      <c r="S97" s="4">
        <v>10.81</v>
      </c>
      <c r="T97" s="4">
        <v>8.1</v>
      </c>
      <c r="U97" s="4">
        <v>34.2</v>
      </c>
      <c r="V97" s="4">
        <v>53.8</v>
      </c>
      <c r="W97" s="4">
        <v>50</v>
      </c>
      <c r="X97" s="15">
        <v>-2.0154224</v>
      </c>
      <c r="Y97" s="3">
        <v>-13.1</v>
      </c>
      <c r="Z97" s="3">
        <v>-0.6</v>
      </c>
    </row>
    <row r="98" spans="1:26" ht="12">
      <c r="A98" s="4">
        <v>43383</v>
      </c>
      <c r="B98" s="4">
        <v>2008</v>
      </c>
      <c r="C98" s="4">
        <v>5</v>
      </c>
      <c r="D98" s="4">
        <v>10</v>
      </c>
      <c r="E98" s="4">
        <v>6.791</v>
      </c>
      <c r="F98" s="4" t="s">
        <v>69</v>
      </c>
      <c r="G98" s="4" t="s">
        <v>77</v>
      </c>
      <c r="H98" s="4" t="s">
        <v>47</v>
      </c>
      <c r="I98" s="4">
        <v>8.179905</v>
      </c>
      <c r="J98" s="4">
        <v>21.8227</v>
      </c>
      <c r="K98" s="4">
        <v>282.1</v>
      </c>
      <c r="L98" s="4">
        <v>41.9</v>
      </c>
      <c r="M98" s="4">
        <v>0.058</v>
      </c>
      <c r="N98" s="4">
        <v>-119</v>
      </c>
      <c r="O98" s="4">
        <v>87</v>
      </c>
      <c r="P98" s="4">
        <v>371</v>
      </c>
      <c r="Q98" s="4">
        <v>-0.084</v>
      </c>
      <c r="R98" s="4">
        <v>10.452</v>
      </c>
      <c r="S98" s="4">
        <v>10.799</v>
      </c>
      <c r="T98" s="4">
        <v>5.83</v>
      </c>
      <c r="U98" s="4">
        <v>34.2</v>
      </c>
      <c r="V98" s="4">
        <v>53.8</v>
      </c>
      <c r="W98" s="4">
        <v>50.1</v>
      </c>
      <c r="X98" s="15">
        <v>-2.0736584</v>
      </c>
      <c r="Y98" s="3">
        <v>13.1</v>
      </c>
      <c r="Z98" s="3">
        <v>0.6</v>
      </c>
    </row>
    <row r="99" spans="1:26" ht="12">
      <c r="A99" s="4">
        <v>43384</v>
      </c>
      <c r="B99" s="4">
        <v>2008</v>
      </c>
      <c r="C99" s="4">
        <v>5</v>
      </c>
      <c r="D99" s="4">
        <v>10</v>
      </c>
      <c r="E99" s="4">
        <v>6.905</v>
      </c>
      <c r="F99" s="4" t="s">
        <v>69</v>
      </c>
      <c r="G99" s="4" t="s">
        <v>77</v>
      </c>
      <c r="H99" s="4" t="s">
        <v>47</v>
      </c>
      <c r="I99" s="4">
        <v>8.180079</v>
      </c>
      <c r="J99" s="4">
        <v>21.82211</v>
      </c>
      <c r="K99" s="4">
        <v>282.4</v>
      </c>
      <c r="L99" s="4">
        <v>40.3</v>
      </c>
      <c r="M99" s="4">
        <v>0.056</v>
      </c>
      <c r="N99" s="4">
        <v>-119</v>
      </c>
      <c r="O99" s="4">
        <v>87</v>
      </c>
      <c r="P99" s="4">
        <v>375</v>
      </c>
      <c r="Q99" s="4">
        <v>-0.277</v>
      </c>
      <c r="R99" s="4">
        <v>10.434</v>
      </c>
      <c r="S99" s="4">
        <v>10.781</v>
      </c>
      <c r="T99" s="4">
        <v>8.43</v>
      </c>
      <c r="U99" s="4">
        <v>34.3</v>
      </c>
      <c r="V99" s="4">
        <v>53.8</v>
      </c>
      <c r="W99" s="4">
        <v>50</v>
      </c>
      <c r="X99" s="15">
        <v>-2.0313903</v>
      </c>
      <c r="Y99" s="3">
        <v>0.6</v>
      </c>
      <c r="Z99" s="3">
        <v>-13.1</v>
      </c>
    </row>
    <row r="100" spans="1:26" ht="12">
      <c r="A100" s="4">
        <v>43385</v>
      </c>
      <c r="B100" s="4">
        <v>2008</v>
      </c>
      <c r="C100" s="4">
        <v>5</v>
      </c>
      <c r="D100" s="4">
        <v>10</v>
      </c>
      <c r="E100" s="4">
        <v>7.019</v>
      </c>
      <c r="F100" s="4" t="s">
        <v>69</v>
      </c>
      <c r="G100" s="4" t="s">
        <v>77</v>
      </c>
      <c r="H100" s="4" t="s">
        <v>47</v>
      </c>
      <c r="I100" s="4">
        <v>8.180258</v>
      </c>
      <c r="J100" s="4">
        <v>21.8215</v>
      </c>
      <c r="K100" s="4">
        <v>282.7</v>
      </c>
      <c r="L100" s="4">
        <v>38.7</v>
      </c>
      <c r="M100" s="4">
        <v>0.056</v>
      </c>
      <c r="N100" s="4">
        <v>-119</v>
      </c>
      <c r="O100" s="4">
        <v>87</v>
      </c>
      <c r="P100" s="4">
        <v>373</v>
      </c>
      <c r="Q100" s="4">
        <v>-0.421</v>
      </c>
      <c r="R100" s="4">
        <v>10.419</v>
      </c>
      <c r="S100" s="4">
        <v>10.769</v>
      </c>
      <c r="T100" s="4">
        <v>5.01</v>
      </c>
      <c r="U100" s="4">
        <v>34.3</v>
      </c>
      <c r="V100" s="4">
        <v>53.8</v>
      </c>
      <c r="W100" s="4">
        <v>50</v>
      </c>
      <c r="X100" s="15">
        <v>-2.0755369</v>
      </c>
      <c r="Y100" s="3">
        <v>-0.6</v>
      </c>
      <c r="Z100" s="3">
        <v>13.1</v>
      </c>
    </row>
    <row r="101" spans="1:26" ht="12">
      <c r="A101" s="4">
        <v>43386</v>
      </c>
      <c r="B101" s="4">
        <v>2008</v>
      </c>
      <c r="C101" s="4">
        <v>5</v>
      </c>
      <c r="D101" s="4">
        <v>10</v>
      </c>
      <c r="E101" s="4">
        <v>7.165</v>
      </c>
      <c r="F101" s="4" t="s">
        <v>69</v>
      </c>
      <c r="G101" s="4" t="s">
        <v>77</v>
      </c>
      <c r="H101" s="4" t="s">
        <v>47</v>
      </c>
      <c r="I101" s="4">
        <v>8.180556</v>
      </c>
      <c r="J101" s="4">
        <v>21.82048</v>
      </c>
      <c r="K101" s="4">
        <v>283.1</v>
      </c>
      <c r="L101" s="4">
        <v>36.7</v>
      </c>
      <c r="M101" s="4">
        <v>0.052</v>
      </c>
      <c r="N101" s="4">
        <v>-119</v>
      </c>
      <c r="O101" s="4">
        <v>87</v>
      </c>
      <c r="P101" s="4">
        <v>39</v>
      </c>
      <c r="Q101" s="4">
        <v>0.022</v>
      </c>
      <c r="R101" s="4">
        <v>10.41</v>
      </c>
      <c r="S101" s="4">
        <v>10.758</v>
      </c>
      <c r="T101" s="4">
        <v>2.34</v>
      </c>
      <c r="U101" s="4">
        <v>34.4</v>
      </c>
      <c r="V101" s="4">
        <v>0.5</v>
      </c>
      <c r="W101" s="4">
        <v>50.1</v>
      </c>
      <c r="X101" s="15">
        <v>-2.1046549</v>
      </c>
      <c r="Y101" s="3">
        <v>0</v>
      </c>
      <c r="Z101" s="3">
        <v>0</v>
      </c>
    </row>
    <row r="102" spans="1:26" ht="12">
      <c r="A102" s="4">
        <v>43387</v>
      </c>
      <c r="B102" s="4">
        <v>2008</v>
      </c>
      <c r="C102" s="4">
        <v>5</v>
      </c>
      <c r="D102" s="4">
        <v>10</v>
      </c>
      <c r="E102" s="4">
        <v>7.267</v>
      </c>
      <c r="F102" s="4" t="s">
        <v>69</v>
      </c>
      <c r="G102" s="4" t="s">
        <v>77</v>
      </c>
      <c r="H102" s="4" t="s">
        <v>47</v>
      </c>
      <c r="I102" s="4">
        <v>8.180644</v>
      </c>
      <c r="J102" s="4">
        <v>21.82018</v>
      </c>
      <c r="K102" s="4">
        <v>283.4</v>
      </c>
      <c r="L102" s="4">
        <v>35.3</v>
      </c>
      <c r="M102" s="4">
        <v>0.052</v>
      </c>
      <c r="N102" s="4">
        <v>-115</v>
      </c>
      <c r="O102" s="4">
        <v>84</v>
      </c>
      <c r="P102" s="4">
        <v>376</v>
      </c>
      <c r="Q102" s="4">
        <v>-0.065</v>
      </c>
      <c r="R102" s="4">
        <v>10.401</v>
      </c>
      <c r="S102" s="4">
        <v>10.751</v>
      </c>
      <c r="T102" s="4">
        <v>4.68</v>
      </c>
      <c r="U102" s="4">
        <v>34.3</v>
      </c>
      <c r="V102" s="4">
        <v>53.7</v>
      </c>
      <c r="W102" s="4">
        <v>50.1</v>
      </c>
      <c r="X102" s="15">
        <v>-2.0266938</v>
      </c>
      <c r="Y102" s="3">
        <v>-12.9</v>
      </c>
      <c r="Z102" s="3">
        <v>-2.4</v>
      </c>
    </row>
    <row r="103" spans="1:26" ht="12">
      <c r="A103" s="4">
        <v>43388</v>
      </c>
      <c r="B103" s="4">
        <v>2008</v>
      </c>
      <c r="C103" s="4">
        <v>5</v>
      </c>
      <c r="D103" s="4">
        <v>10</v>
      </c>
      <c r="E103" s="4">
        <v>7.381</v>
      </c>
      <c r="F103" s="4" t="s">
        <v>69</v>
      </c>
      <c r="G103" s="4" t="s">
        <v>77</v>
      </c>
      <c r="H103" s="4" t="s">
        <v>47</v>
      </c>
      <c r="I103" s="4">
        <v>8.180821</v>
      </c>
      <c r="J103" s="4">
        <v>21.81958</v>
      </c>
      <c r="K103" s="4">
        <v>283.7</v>
      </c>
      <c r="L103" s="4">
        <v>33.8</v>
      </c>
      <c r="M103" s="4">
        <v>0.052</v>
      </c>
      <c r="N103" s="4">
        <v>-115</v>
      </c>
      <c r="O103" s="4">
        <v>84</v>
      </c>
      <c r="P103" s="4">
        <v>375</v>
      </c>
      <c r="Q103" s="4">
        <v>-0.217</v>
      </c>
      <c r="R103" s="4">
        <v>10.383</v>
      </c>
      <c r="S103" s="4">
        <v>10.736</v>
      </c>
      <c r="T103" s="4">
        <v>6.57</v>
      </c>
      <c r="U103" s="4">
        <v>34.2</v>
      </c>
      <c r="V103" s="4">
        <v>53.8</v>
      </c>
      <c r="W103" s="4">
        <v>50.1</v>
      </c>
      <c r="X103" s="15">
        <v>-2.0990192</v>
      </c>
      <c r="Y103" s="3">
        <v>12.9</v>
      </c>
      <c r="Z103" s="3">
        <v>2.4</v>
      </c>
    </row>
    <row r="104" spans="1:26" ht="12">
      <c r="A104" s="4">
        <v>43389</v>
      </c>
      <c r="B104" s="4">
        <v>2008</v>
      </c>
      <c r="C104" s="4">
        <v>5</v>
      </c>
      <c r="D104" s="4">
        <v>10</v>
      </c>
      <c r="E104" s="4">
        <v>7.495</v>
      </c>
      <c r="F104" s="4" t="s">
        <v>69</v>
      </c>
      <c r="G104" s="4" t="s">
        <v>77</v>
      </c>
      <c r="H104" s="4" t="s">
        <v>47</v>
      </c>
      <c r="I104" s="4">
        <v>8.180999</v>
      </c>
      <c r="J104" s="4">
        <v>21.81897</v>
      </c>
      <c r="K104" s="4">
        <v>284</v>
      </c>
      <c r="L104" s="4">
        <v>32.2</v>
      </c>
      <c r="M104" s="4">
        <v>0.051</v>
      </c>
      <c r="N104" s="4">
        <v>-115</v>
      </c>
      <c r="O104" s="4">
        <v>84</v>
      </c>
      <c r="P104" s="4">
        <v>375</v>
      </c>
      <c r="Q104" s="4">
        <v>-0.292</v>
      </c>
      <c r="R104" s="4">
        <v>10.376</v>
      </c>
      <c r="S104" s="4">
        <v>10.731</v>
      </c>
      <c r="T104" s="4">
        <v>3.58</v>
      </c>
      <c r="U104" s="4">
        <v>34.3</v>
      </c>
      <c r="V104" s="4">
        <v>53.7</v>
      </c>
      <c r="W104" s="4">
        <v>50</v>
      </c>
      <c r="X104" s="15">
        <v>-2.2615164</v>
      </c>
      <c r="Y104" s="3">
        <v>2.4</v>
      </c>
      <c r="Z104" s="3">
        <v>-12.9</v>
      </c>
    </row>
    <row r="105" spans="1:26" ht="12">
      <c r="A105" s="4">
        <v>43390</v>
      </c>
      <c r="B105" s="4">
        <v>2008</v>
      </c>
      <c r="C105" s="4">
        <v>5</v>
      </c>
      <c r="D105" s="4">
        <v>10</v>
      </c>
      <c r="E105" s="4">
        <v>7.609</v>
      </c>
      <c r="F105" s="4" t="s">
        <v>69</v>
      </c>
      <c r="G105" s="4" t="s">
        <v>77</v>
      </c>
      <c r="H105" s="4" t="s">
        <v>47</v>
      </c>
      <c r="I105" s="4">
        <v>8.181176</v>
      </c>
      <c r="J105" s="4">
        <v>21.81837</v>
      </c>
      <c r="K105" s="4">
        <v>284.4</v>
      </c>
      <c r="L105" s="4">
        <v>30.6</v>
      </c>
      <c r="M105" s="4">
        <v>0.061</v>
      </c>
      <c r="N105" s="4">
        <v>-115</v>
      </c>
      <c r="O105" s="4">
        <v>84</v>
      </c>
      <c r="P105" s="4">
        <v>375</v>
      </c>
      <c r="Q105" s="4">
        <v>-0.428</v>
      </c>
      <c r="R105" s="4">
        <v>10.364</v>
      </c>
      <c r="S105" s="4">
        <v>10.721</v>
      </c>
      <c r="T105" s="4">
        <v>5.04</v>
      </c>
      <c r="U105" s="4">
        <v>34.3</v>
      </c>
      <c r="V105" s="4">
        <v>53.7</v>
      </c>
      <c r="W105" s="4">
        <v>50.1</v>
      </c>
      <c r="X105" s="15">
        <v>-2.2286413</v>
      </c>
      <c r="Y105" s="3">
        <v>-2.4</v>
      </c>
      <c r="Z105" s="3">
        <v>12.9</v>
      </c>
    </row>
    <row r="106" spans="1:26" ht="12">
      <c r="A106" s="4">
        <v>43391</v>
      </c>
      <c r="B106" s="4">
        <v>2008</v>
      </c>
      <c r="C106" s="4">
        <v>5</v>
      </c>
      <c r="D106" s="4">
        <v>10</v>
      </c>
      <c r="E106" s="4">
        <v>7.755</v>
      </c>
      <c r="F106" s="4" t="s">
        <v>69</v>
      </c>
      <c r="G106" s="4" t="s">
        <v>77</v>
      </c>
      <c r="H106" s="4" t="s">
        <v>47</v>
      </c>
      <c r="I106" s="4">
        <v>8.181403</v>
      </c>
      <c r="J106" s="4">
        <v>21.81759</v>
      </c>
      <c r="K106" s="4">
        <v>284.8</v>
      </c>
      <c r="L106" s="4">
        <v>28.7</v>
      </c>
      <c r="M106" s="4">
        <v>0.05</v>
      </c>
      <c r="N106" s="4">
        <v>-115</v>
      </c>
      <c r="O106" s="4">
        <v>84</v>
      </c>
      <c r="P106" s="4">
        <v>376</v>
      </c>
      <c r="Q106" s="4">
        <v>-0.171</v>
      </c>
      <c r="R106" s="4">
        <v>10.346</v>
      </c>
      <c r="S106" s="4">
        <v>10.703</v>
      </c>
      <c r="T106" s="4">
        <v>5.58</v>
      </c>
      <c r="U106" s="4">
        <v>34.3</v>
      </c>
      <c r="V106" s="4">
        <v>53.7</v>
      </c>
      <c r="W106" s="4">
        <v>50.1</v>
      </c>
      <c r="X106" s="15">
        <v>-2.3009666</v>
      </c>
      <c r="Y106" s="3">
        <v>-12.5</v>
      </c>
      <c r="Z106" s="3">
        <v>-4</v>
      </c>
    </row>
    <row r="107" spans="1:26" ht="12">
      <c r="A107" s="4">
        <v>43392</v>
      </c>
      <c r="B107" s="4">
        <v>2008</v>
      </c>
      <c r="C107" s="4">
        <v>5</v>
      </c>
      <c r="D107" s="4">
        <v>10</v>
      </c>
      <c r="E107" s="4">
        <v>7.869</v>
      </c>
      <c r="F107" s="4" t="s">
        <v>69</v>
      </c>
      <c r="G107" s="4" t="s">
        <v>77</v>
      </c>
      <c r="H107" s="4" t="s">
        <v>47</v>
      </c>
      <c r="I107" s="4">
        <v>8.181581</v>
      </c>
      <c r="J107" s="4">
        <v>21.81698</v>
      </c>
      <c r="K107" s="4">
        <v>285.2</v>
      </c>
      <c r="L107" s="4">
        <v>27.1</v>
      </c>
      <c r="M107" s="4">
        <v>0.055</v>
      </c>
      <c r="N107" s="4">
        <v>-115</v>
      </c>
      <c r="O107" s="4">
        <v>84</v>
      </c>
      <c r="P107" s="4">
        <v>376</v>
      </c>
      <c r="Q107" s="4">
        <v>-0.202</v>
      </c>
      <c r="R107" s="4">
        <v>10.343</v>
      </c>
      <c r="S107" s="4">
        <v>10.699</v>
      </c>
      <c r="T107" s="4">
        <v>2.7</v>
      </c>
      <c r="U107" s="4">
        <v>34.4</v>
      </c>
      <c r="V107" s="4">
        <v>53.7</v>
      </c>
      <c r="W107" s="4">
        <v>50</v>
      </c>
      <c r="X107" s="15">
        <v>-2.2737272</v>
      </c>
      <c r="Y107" s="3">
        <v>12.5</v>
      </c>
      <c r="Z107" s="3">
        <v>4</v>
      </c>
    </row>
    <row r="108" spans="1:26" ht="12">
      <c r="A108" s="4">
        <v>43393</v>
      </c>
      <c r="B108" s="4">
        <v>2008</v>
      </c>
      <c r="C108" s="4">
        <v>5</v>
      </c>
      <c r="D108" s="4">
        <v>10</v>
      </c>
      <c r="E108" s="4">
        <v>7.983</v>
      </c>
      <c r="F108" s="4" t="s">
        <v>69</v>
      </c>
      <c r="G108" s="4" t="s">
        <v>77</v>
      </c>
      <c r="H108" s="4" t="s">
        <v>47</v>
      </c>
      <c r="I108" s="4">
        <v>8.181759</v>
      </c>
      <c r="J108" s="4">
        <v>21.81638</v>
      </c>
      <c r="K108" s="4">
        <v>285.6</v>
      </c>
      <c r="L108" s="4">
        <v>25.6</v>
      </c>
      <c r="M108" s="4">
        <v>0.055</v>
      </c>
      <c r="N108" s="4">
        <v>-115</v>
      </c>
      <c r="O108" s="4">
        <v>84</v>
      </c>
      <c r="P108" s="4">
        <v>373</v>
      </c>
      <c r="Q108" s="4">
        <v>-0.336</v>
      </c>
      <c r="R108" s="4">
        <v>10.33</v>
      </c>
      <c r="S108" s="4">
        <v>10.688</v>
      </c>
      <c r="T108" s="4">
        <v>4.35</v>
      </c>
      <c r="U108" s="4">
        <v>34.3</v>
      </c>
      <c r="V108" s="4">
        <v>53.8</v>
      </c>
      <c r="W108" s="4">
        <v>50.1</v>
      </c>
      <c r="X108" s="15">
        <v>-2.3225703</v>
      </c>
      <c r="Y108" s="3">
        <v>4</v>
      </c>
      <c r="Z108" s="3">
        <v>-12.5</v>
      </c>
    </row>
    <row r="109" spans="1:26" ht="12">
      <c r="A109" s="4">
        <v>43394</v>
      </c>
      <c r="B109" s="4">
        <v>2008</v>
      </c>
      <c r="C109" s="4">
        <v>5</v>
      </c>
      <c r="D109" s="4">
        <v>10</v>
      </c>
      <c r="E109" s="4">
        <v>8.097</v>
      </c>
      <c r="F109" s="4" t="s">
        <v>69</v>
      </c>
      <c r="G109" s="4" t="s">
        <v>77</v>
      </c>
      <c r="H109" s="4" t="s">
        <v>47</v>
      </c>
      <c r="I109" s="4">
        <v>8.181936</v>
      </c>
      <c r="J109" s="4">
        <v>21.81577</v>
      </c>
      <c r="K109" s="4">
        <v>286</v>
      </c>
      <c r="L109" s="4">
        <v>24</v>
      </c>
      <c r="M109" s="4">
        <v>0.047</v>
      </c>
      <c r="N109" s="4">
        <v>-115</v>
      </c>
      <c r="O109" s="4">
        <v>84</v>
      </c>
      <c r="P109" s="4">
        <v>375</v>
      </c>
      <c r="Q109" s="4">
        <v>-0.451</v>
      </c>
      <c r="R109" s="4">
        <v>10.318</v>
      </c>
      <c r="S109" s="4">
        <v>10.677</v>
      </c>
      <c r="T109" s="4">
        <v>5.18</v>
      </c>
      <c r="U109" s="4">
        <v>34.3</v>
      </c>
      <c r="V109" s="4">
        <v>53.7</v>
      </c>
      <c r="W109" s="4">
        <v>50.1</v>
      </c>
      <c r="X109" s="15">
        <v>-2.3554455</v>
      </c>
      <c r="Y109" s="3">
        <v>-4</v>
      </c>
      <c r="Z109" s="3">
        <v>12.5</v>
      </c>
    </row>
    <row r="110" spans="1:26" ht="12">
      <c r="A110" s="4">
        <v>43395</v>
      </c>
      <c r="B110" s="4">
        <v>2008</v>
      </c>
      <c r="C110" s="4">
        <v>5</v>
      </c>
      <c r="D110" s="4">
        <v>10</v>
      </c>
      <c r="E110" s="4">
        <v>8.237</v>
      </c>
      <c r="F110" s="4" t="s">
        <v>69</v>
      </c>
      <c r="G110" s="4" t="s">
        <v>77</v>
      </c>
      <c r="H110" s="4" t="s">
        <v>47</v>
      </c>
      <c r="I110" s="4">
        <v>8.182155</v>
      </c>
      <c r="J110" s="4">
        <v>21.81503</v>
      </c>
      <c r="K110" s="4">
        <v>286.4</v>
      </c>
      <c r="L110" s="4">
        <v>22.1</v>
      </c>
      <c r="M110" s="4">
        <v>0.06</v>
      </c>
      <c r="N110" s="4">
        <v>-115</v>
      </c>
      <c r="O110" s="4">
        <v>84</v>
      </c>
      <c r="P110" s="4">
        <v>371</v>
      </c>
      <c r="Q110" s="4">
        <v>-0.076</v>
      </c>
      <c r="R110" s="4">
        <v>10.306</v>
      </c>
      <c r="S110" s="4">
        <v>10.666</v>
      </c>
      <c r="T110" s="4">
        <v>4.96</v>
      </c>
      <c r="U110" s="4">
        <v>34.4</v>
      </c>
      <c r="V110" s="4">
        <v>53.8</v>
      </c>
      <c r="W110" s="4">
        <v>50.1</v>
      </c>
      <c r="X110" s="15">
        <v>-2.3620205</v>
      </c>
      <c r="Y110" s="3">
        <v>-12</v>
      </c>
      <c r="Z110" s="3">
        <v>-5.3</v>
      </c>
    </row>
    <row r="111" spans="1:26" ht="12">
      <c r="A111" s="4">
        <v>43396</v>
      </c>
      <c r="B111" s="4">
        <v>2008</v>
      </c>
      <c r="C111" s="4">
        <v>5</v>
      </c>
      <c r="D111" s="4">
        <v>10</v>
      </c>
      <c r="E111" s="4">
        <v>8.351</v>
      </c>
      <c r="F111" s="4" t="s">
        <v>69</v>
      </c>
      <c r="G111" s="4" t="s">
        <v>77</v>
      </c>
      <c r="H111" s="4" t="s">
        <v>47</v>
      </c>
      <c r="I111" s="4">
        <v>8.182332</v>
      </c>
      <c r="J111" s="4">
        <v>21.81442</v>
      </c>
      <c r="K111" s="4">
        <v>286.8</v>
      </c>
      <c r="L111" s="4">
        <v>20.6</v>
      </c>
      <c r="M111" s="4">
        <v>0.06</v>
      </c>
      <c r="N111" s="4">
        <v>-115</v>
      </c>
      <c r="O111" s="4">
        <v>84</v>
      </c>
      <c r="P111" s="4">
        <v>375</v>
      </c>
      <c r="Q111" s="4">
        <v>-0.197</v>
      </c>
      <c r="R111" s="4">
        <v>10.293</v>
      </c>
      <c r="S111" s="4">
        <v>10.654</v>
      </c>
      <c r="T111" s="4">
        <v>2.3</v>
      </c>
      <c r="U111" s="4">
        <v>34.4</v>
      </c>
      <c r="V111" s="4">
        <v>53.8</v>
      </c>
      <c r="W111" s="4">
        <v>50.1</v>
      </c>
      <c r="X111" s="15">
        <v>-2.3413561</v>
      </c>
      <c r="Y111" s="3">
        <v>12</v>
      </c>
      <c r="Z111" s="3">
        <v>5.3</v>
      </c>
    </row>
    <row r="112" spans="1:26" ht="12">
      <c r="A112" s="4">
        <v>43397</v>
      </c>
      <c r="B112" s="4">
        <v>2008</v>
      </c>
      <c r="C112" s="4">
        <v>5</v>
      </c>
      <c r="D112" s="4">
        <v>10</v>
      </c>
      <c r="E112" s="4">
        <v>8.465</v>
      </c>
      <c r="F112" s="4" t="s">
        <v>69</v>
      </c>
      <c r="G112" s="4" t="s">
        <v>77</v>
      </c>
      <c r="H112" s="4" t="s">
        <v>47</v>
      </c>
      <c r="I112" s="4">
        <v>8.182509</v>
      </c>
      <c r="J112" s="4">
        <v>21.81382</v>
      </c>
      <c r="K112" s="4">
        <v>287.3</v>
      </c>
      <c r="L112" s="4">
        <v>19</v>
      </c>
      <c r="M112" s="4">
        <v>0.06</v>
      </c>
      <c r="N112" s="4">
        <v>-115</v>
      </c>
      <c r="O112" s="4">
        <v>84</v>
      </c>
      <c r="P112" s="4">
        <v>375</v>
      </c>
      <c r="Q112" s="4">
        <v>-0.296</v>
      </c>
      <c r="R112" s="4">
        <v>10.283</v>
      </c>
      <c r="S112" s="4">
        <v>10.646</v>
      </c>
      <c r="T112" s="4">
        <v>3.44</v>
      </c>
      <c r="U112" s="4">
        <v>34.4</v>
      </c>
      <c r="V112" s="4">
        <v>53.8</v>
      </c>
      <c r="W112" s="4">
        <v>50</v>
      </c>
      <c r="X112" s="15">
        <v>-2.4737961</v>
      </c>
      <c r="Y112" s="3">
        <v>5.3</v>
      </c>
      <c r="Z112" s="3">
        <v>-12</v>
      </c>
    </row>
    <row r="113" spans="1:26" ht="12">
      <c r="A113" s="4">
        <v>43398</v>
      </c>
      <c r="B113" s="4">
        <v>2008</v>
      </c>
      <c r="C113" s="4">
        <v>5</v>
      </c>
      <c r="D113" s="4">
        <v>10</v>
      </c>
      <c r="E113" s="4">
        <v>8.579</v>
      </c>
      <c r="F113" s="4" t="s">
        <v>69</v>
      </c>
      <c r="G113" s="4" t="s">
        <v>77</v>
      </c>
      <c r="H113" s="4" t="s">
        <v>47</v>
      </c>
      <c r="I113" s="4">
        <v>8.182687</v>
      </c>
      <c r="J113" s="4">
        <v>21.81321</v>
      </c>
      <c r="K113" s="4">
        <v>287.7</v>
      </c>
      <c r="L113" s="4">
        <v>17.5</v>
      </c>
      <c r="M113" s="4">
        <v>0.042</v>
      </c>
      <c r="N113" s="4">
        <v>-115</v>
      </c>
      <c r="O113" s="4">
        <v>84</v>
      </c>
      <c r="P113" s="4">
        <v>375</v>
      </c>
      <c r="Q113" s="4">
        <v>-0.353</v>
      </c>
      <c r="R113" s="4">
        <v>10.277</v>
      </c>
      <c r="S113" s="4">
        <v>10.641</v>
      </c>
      <c r="T113" s="4">
        <v>1.67</v>
      </c>
      <c r="U113" s="4">
        <v>34.4</v>
      </c>
      <c r="V113" s="4">
        <v>53.8</v>
      </c>
      <c r="W113" s="4">
        <v>50.1</v>
      </c>
      <c r="X113" s="15">
        <v>-2.5893288</v>
      </c>
      <c r="Y113" s="3">
        <v>-5.3</v>
      </c>
      <c r="Z113" s="3">
        <v>12</v>
      </c>
    </row>
    <row r="114" spans="1:26" ht="12">
      <c r="A114" s="4">
        <v>43399</v>
      </c>
      <c r="B114" s="4">
        <v>2008</v>
      </c>
      <c r="C114" s="4">
        <v>5</v>
      </c>
      <c r="D114" s="4">
        <v>10</v>
      </c>
      <c r="E114" s="4">
        <v>8.7</v>
      </c>
      <c r="F114" s="4" t="s">
        <v>69</v>
      </c>
      <c r="G114" s="4" t="s">
        <v>77</v>
      </c>
      <c r="H114" s="4" t="s">
        <v>47</v>
      </c>
      <c r="I114" s="4">
        <v>8.182949</v>
      </c>
      <c r="J114" s="4">
        <v>21.81232</v>
      </c>
      <c r="K114" s="4">
        <v>288.2</v>
      </c>
      <c r="L114" s="4">
        <v>15.9</v>
      </c>
      <c r="M114" s="4">
        <v>0.037</v>
      </c>
      <c r="N114" s="4">
        <v>-115</v>
      </c>
      <c r="O114" s="4">
        <v>84</v>
      </c>
      <c r="P114" s="4">
        <v>35</v>
      </c>
      <c r="Q114" s="4">
        <v>-0.03</v>
      </c>
      <c r="R114" s="4">
        <v>10.272</v>
      </c>
      <c r="S114" s="4">
        <v>10.636</v>
      </c>
      <c r="T114" s="4">
        <v>0.44</v>
      </c>
      <c r="U114" s="4">
        <v>34.5</v>
      </c>
      <c r="V114" s="4">
        <v>0.3</v>
      </c>
      <c r="W114" s="4">
        <v>50</v>
      </c>
      <c r="X114" s="15">
        <v>-2.5949645</v>
      </c>
      <c r="Y114" s="3">
        <v>0</v>
      </c>
      <c r="Z114" s="3">
        <v>0</v>
      </c>
    </row>
    <row r="115" spans="1:26" ht="12">
      <c r="A115" s="4">
        <v>43400</v>
      </c>
      <c r="B115" s="4">
        <v>2008</v>
      </c>
      <c r="C115" s="4">
        <v>5</v>
      </c>
      <c r="D115" s="4">
        <v>10</v>
      </c>
      <c r="E115" s="4">
        <v>8.877</v>
      </c>
      <c r="F115" s="4" t="s">
        <v>71</v>
      </c>
      <c r="G115" s="4" t="s">
        <v>77</v>
      </c>
      <c r="H115" s="4" t="s">
        <v>47</v>
      </c>
      <c r="I115" s="4">
        <v>16.48918</v>
      </c>
      <c r="J115" s="4">
        <v>-24.37097</v>
      </c>
      <c r="K115" s="4">
        <v>135.6</v>
      </c>
      <c r="L115" s="4">
        <v>30</v>
      </c>
      <c r="M115" s="4">
        <v>0.054</v>
      </c>
      <c r="N115" s="4">
        <v>-115</v>
      </c>
      <c r="O115" s="4">
        <v>84</v>
      </c>
      <c r="P115" s="4">
        <v>156</v>
      </c>
      <c r="Q115" s="4">
        <v>0.004</v>
      </c>
      <c r="R115" s="4">
        <v>10.382</v>
      </c>
      <c r="S115" s="4">
        <v>10.736</v>
      </c>
      <c r="T115" s="4">
        <v>2.09</v>
      </c>
      <c r="U115" s="4">
        <v>34.5</v>
      </c>
      <c r="V115" s="4">
        <v>0.2</v>
      </c>
      <c r="W115" s="4">
        <v>50</v>
      </c>
      <c r="X115" s="15">
        <v>-2.3930171</v>
      </c>
      <c r="Y115" s="3">
        <v>0</v>
      </c>
      <c r="Z115" s="3">
        <v>0</v>
      </c>
    </row>
    <row r="116" spans="1:26" ht="12">
      <c r="A116" s="4">
        <v>43401</v>
      </c>
      <c r="B116" s="4">
        <v>2008</v>
      </c>
      <c r="C116" s="4">
        <v>5</v>
      </c>
      <c r="D116" s="4">
        <v>10</v>
      </c>
      <c r="E116" s="4">
        <v>9.042</v>
      </c>
      <c r="F116" s="4" t="s">
        <v>71</v>
      </c>
      <c r="G116" s="4" t="s">
        <v>77</v>
      </c>
      <c r="H116" s="4" t="s">
        <v>47</v>
      </c>
      <c r="I116" s="4">
        <v>16.48918</v>
      </c>
      <c r="J116" s="4">
        <v>-24.37097</v>
      </c>
      <c r="K116" s="4">
        <v>137.5</v>
      </c>
      <c r="L116" s="4">
        <v>31.6</v>
      </c>
      <c r="M116" s="4">
        <v>0.054</v>
      </c>
      <c r="N116" s="4">
        <v>-115</v>
      </c>
      <c r="O116" s="4">
        <v>84</v>
      </c>
      <c r="P116" s="4">
        <v>340</v>
      </c>
      <c r="Q116" s="4">
        <v>0.19</v>
      </c>
      <c r="R116" s="4">
        <v>10.398</v>
      </c>
      <c r="S116" s="4">
        <v>10.752</v>
      </c>
      <c r="T116" s="4">
        <v>3.8</v>
      </c>
      <c r="U116" s="4">
        <v>34.5</v>
      </c>
      <c r="V116" s="4">
        <v>0.4</v>
      </c>
      <c r="W116" s="4">
        <v>50</v>
      </c>
      <c r="X116" s="15">
        <v>-2.4493745</v>
      </c>
      <c r="Y116" s="3">
        <v>0</v>
      </c>
      <c r="Z116" s="3">
        <v>0</v>
      </c>
    </row>
    <row r="117" spans="1:26" ht="12">
      <c r="A117" s="4">
        <v>43402</v>
      </c>
      <c r="B117" s="4">
        <v>2008</v>
      </c>
      <c r="C117" s="4">
        <v>5</v>
      </c>
      <c r="D117" s="4">
        <v>10</v>
      </c>
      <c r="E117" s="4">
        <v>9.241</v>
      </c>
      <c r="F117" s="4" t="s">
        <v>64</v>
      </c>
      <c r="G117" s="4" t="s">
        <v>77</v>
      </c>
      <c r="H117" s="4" t="s">
        <v>47</v>
      </c>
      <c r="I117" s="4">
        <v>10.284737</v>
      </c>
      <c r="J117" s="4">
        <v>12.56582</v>
      </c>
      <c r="K117" s="4">
        <v>271.9</v>
      </c>
      <c r="L117" s="4">
        <v>35.1</v>
      </c>
      <c r="M117" s="4">
        <v>0.059</v>
      </c>
      <c r="N117" s="4">
        <v>-115</v>
      </c>
      <c r="O117" s="4">
        <v>84</v>
      </c>
      <c r="P117" s="4">
        <v>155</v>
      </c>
      <c r="Q117" s="4">
        <v>-0.043</v>
      </c>
      <c r="R117" s="4">
        <v>10.408</v>
      </c>
      <c r="S117" s="4">
        <v>10.758</v>
      </c>
      <c r="T117" s="4">
        <v>2.67</v>
      </c>
      <c r="U117" s="4">
        <v>34.5</v>
      </c>
      <c r="V117" s="4">
        <v>0.3</v>
      </c>
      <c r="W117" s="4">
        <v>50</v>
      </c>
      <c r="X117" s="15">
        <v>-2.4531317</v>
      </c>
      <c r="Y117" s="3">
        <v>0</v>
      </c>
      <c r="Z117" s="3">
        <v>0</v>
      </c>
    </row>
    <row r="118" spans="1:26" ht="12">
      <c r="A118" s="4">
        <v>43403</v>
      </c>
      <c r="B118" s="4">
        <v>2008</v>
      </c>
      <c r="C118" s="4">
        <v>5</v>
      </c>
      <c r="D118" s="4">
        <v>10</v>
      </c>
      <c r="E118" s="4">
        <v>9.379</v>
      </c>
      <c r="F118" s="4" t="s">
        <v>71</v>
      </c>
      <c r="G118" s="4" t="s">
        <v>77</v>
      </c>
      <c r="H118" s="4" t="s">
        <v>47</v>
      </c>
      <c r="I118" s="4">
        <v>16.48918</v>
      </c>
      <c r="J118" s="4">
        <v>-24.37097</v>
      </c>
      <c r="K118" s="4">
        <v>141.5</v>
      </c>
      <c r="L118" s="4">
        <v>34.7</v>
      </c>
      <c r="M118" s="4">
        <v>0.042</v>
      </c>
      <c r="N118" s="4">
        <v>-115</v>
      </c>
      <c r="O118" s="4">
        <v>84</v>
      </c>
      <c r="P118" s="4">
        <v>159</v>
      </c>
      <c r="Q118" s="4">
        <v>-0.026</v>
      </c>
      <c r="R118" s="4">
        <v>10.421</v>
      </c>
      <c r="S118" s="4">
        <v>10.772</v>
      </c>
      <c r="T118" s="4">
        <v>0.84</v>
      </c>
      <c r="U118" s="4">
        <v>34.6</v>
      </c>
      <c r="V118" s="4">
        <v>0.5</v>
      </c>
      <c r="W118" s="4">
        <v>50</v>
      </c>
      <c r="X118" s="15">
        <v>-2.4052279</v>
      </c>
      <c r="Y118" s="3">
        <v>0</v>
      </c>
      <c r="Z118" s="3">
        <v>0</v>
      </c>
    </row>
    <row r="119" spans="1:26" ht="12">
      <c r="A119" s="4">
        <v>43404</v>
      </c>
      <c r="B119" s="4">
        <v>2008</v>
      </c>
      <c r="C119" s="4">
        <v>5</v>
      </c>
      <c r="D119" s="4">
        <v>10</v>
      </c>
      <c r="E119" s="4">
        <v>9.478</v>
      </c>
      <c r="F119" s="4" t="s">
        <v>78</v>
      </c>
      <c r="G119" s="4" t="s">
        <v>77</v>
      </c>
      <c r="H119" s="4" t="s">
        <v>47</v>
      </c>
      <c r="I119" s="4">
        <v>16.907555</v>
      </c>
      <c r="J119" s="4">
        <v>-16.07889</v>
      </c>
      <c r="K119" s="4">
        <v>130.4</v>
      </c>
      <c r="L119" s="4">
        <v>37.6</v>
      </c>
      <c r="M119" s="4">
        <v>0.042</v>
      </c>
      <c r="N119" s="4">
        <v>-109</v>
      </c>
      <c r="O119" s="4">
        <v>89</v>
      </c>
      <c r="P119" s="4">
        <v>172</v>
      </c>
      <c r="Q119" s="4">
        <v>0.034</v>
      </c>
      <c r="R119" s="4">
        <v>10.439</v>
      </c>
      <c r="S119" s="4">
        <v>10.788</v>
      </c>
      <c r="T119" s="4">
        <v>1.73</v>
      </c>
      <c r="U119" s="4">
        <v>34.6</v>
      </c>
      <c r="V119" s="4">
        <v>0.1</v>
      </c>
      <c r="W119" s="4">
        <v>50</v>
      </c>
      <c r="X119" s="15">
        <v>-2.4352852</v>
      </c>
      <c r="Y119" s="3">
        <v>0</v>
      </c>
      <c r="Z119" s="3">
        <v>0</v>
      </c>
    </row>
    <row r="120" spans="1:26" ht="12">
      <c r="A120" s="4">
        <v>43405</v>
      </c>
      <c r="B120" s="4">
        <v>2008</v>
      </c>
      <c r="C120" s="4">
        <v>5</v>
      </c>
      <c r="D120" s="4">
        <v>10</v>
      </c>
      <c r="E120" s="4">
        <v>9.711</v>
      </c>
      <c r="F120" s="4" t="s">
        <v>78</v>
      </c>
      <c r="G120" s="4" t="s">
        <v>77</v>
      </c>
      <c r="H120" s="4" t="s">
        <v>47</v>
      </c>
      <c r="I120" s="4">
        <v>16.907555</v>
      </c>
      <c r="J120" s="4">
        <v>-16.07889</v>
      </c>
      <c r="K120" s="4">
        <v>133.3</v>
      </c>
      <c r="L120" s="4">
        <v>40.1</v>
      </c>
      <c r="M120" s="4">
        <v>0.057</v>
      </c>
      <c r="N120" s="4">
        <v>-109</v>
      </c>
      <c r="O120" s="4">
        <v>89</v>
      </c>
      <c r="P120" s="4">
        <v>375</v>
      </c>
      <c r="Q120" s="4">
        <v>0.053</v>
      </c>
      <c r="R120" s="4">
        <v>10.447</v>
      </c>
      <c r="S120" s="4">
        <v>10.796</v>
      </c>
      <c r="T120" s="4">
        <v>3.29</v>
      </c>
      <c r="U120" s="4">
        <v>34.3</v>
      </c>
      <c r="V120" s="4">
        <v>134.7</v>
      </c>
      <c r="W120" s="4">
        <v>50</v>
      </c>
      <c r="X120" s="15">
        <v>-2.4164993</v>
      </c>
      <c r="Y120" s="3">
        <v>-13</v>
      </c>
      <c r="Z120" s="3">
        <v>-1.8</v>
      </c>
    </row>
    <row r="121" spans="1:26" ht="12">
      <c r="A121" s="4">
        <v>43406</v>
      </c>
      <c r="B121" s="4">
        <v>2008</v>
      </c>
      <c r="C121" s="4">
        <v>5</v>
      </c>
      <c r="D121" s="4">
        <v>10</v>
      </c>
      <c r="E121" s="4">
        <v>9.825</v>
      </c>
      <c r="F121" s="4" t="s">
        <v>78</v>
      </c>
      <c r="G121" s="4" t="s">
        <v>77</v>
      </c>
      <c r="H121" s="4" t="s">
        <v>47</v>
      </c>
      <c r="I121" s="4">
        <v>16.907555</v>
      </c>
      <c r="J121" s="4">
        <v>-16.07889</v>
      </c>
      <c r="K121" s="4">
        <v>134.8</v>
      </c>
      <c r="L121" s="4">
        <v>41.2</v>
      </c>
      <c r="M121" s="4">
        <v>0.043</v>
      </c>
      <c r="N121" s="4">
        <v>-109</v>
      </c>
      <c r="O121" s="4">
        <v>89</v>
      </c>
      <c r="P121" s="4">
        <v>375</v>
      </c>
      <c r="Q121" s="4">
        <v>0.114</v>
      </c>
      <c r="R121" s="4">
        <v>10.452</v>
      </c>
      <c r="S121" s="4">
        <v>10.802</v>
      </c>
      <c r="T121" s="4">
        <v>4.41</v>
      </c>
      <c r="U121" s="4">
        <v>34.6</v>
      </c>
      <c r="V121" s="4">
        <v>134.5</v>
      </c>
      <c r="W121" s="4">
        <v>50.1</v>
      </c>
      <c r="X121" s="15">
        <v>-2.2511842</v>
      </c>
      <c r="Y121" s="3">
        <v>13</v>
      </c>
      <c r="Z121" s="3">
        <v>1.8</v>
      </c>
    </row>
    <row r="122" spans="1:26" ht="12">
      <c r="A122" s="4">
        <v>43407</v>
      </c>
      <c r="B122" s="4">
        <v>2008</v>
      </c>
      <c r="C122" s="4">
        <v>5</v>
      </c>
      <c r="D122" s="4">
        <v>10</v>
      </c>
      <c r="E122" s="4">
        <v>9.939</v>
      </c>
      <c r="F122" s="4" t="s">
        <v>78</v>
      </c>
      <c r="G122" s="4" t="s">
        <v>77</v>
      </c>
      <c r="H122" s="4" t="s">
        <v>47</v>
      </c>
      <c r="I122" s="4">
        <v>16.907555</v>
      </c>
      <c r="J122" s="4">
        <v>-16.07889</v>
      </c>
      <c r="K122" s="4">
        <v>136.4</v>
      </c>
      <c r="L122" s="4">
        <v>42.3</v>
      </c>
      <c r="M122" s="4">
        <v>0.043</v>
      </c>
      <c r="N122" s="4">
        <v>-109</v>
      </c>
      <c r="O122" s="4">
        <v>89</v>
      </c>
      <c r="P122" s="4">
        <v>375</v>
      </c>
      <c r="Q122" s="4">
        <v>0.253</v>
      </c>
      <c r="R122" s="4">
        <v>10.466</v>
      </c>
      <c r="S122" s="4">
        <v>10.814</v>
      </c>
      <c r="T122" s="4">
        <v>2.31</v>
      </c>
      <c r="U122" s="4">
        <v>34.4</v>
      </c>
      <c r="V122" s="4">
        <v>134.8</v>
      </c>
      <c r="W122" s="4">
        <v>50.1</v>
      </c>
      <c r="X122" s="15">
        <v>-2.1929482</v>
      </c>
      <c r="Y122" s="3">
        <v>1.8</v>
      </c>
      <c r="Z122" s="3">
        <v>-13</v>
      </c>
    </row>
    <row r="123" spans="1:26" ht="12">
      <c r="A123" s="4">
        <v>43408</v>
      </c>
      <c r="B123" s="4">
        <v>2008</v>
      </c>
      <c r="C123" s="4">
        <v>5</v>
      </c>
      <c r="D123" s="4">
        <v>10</v>
      </c>
      <c r="E123" s="4">
        <v>10.053</v>
      </c>
      <c r="F123" s="4" t="s">
        <v>78</v>
      </c>
      <c r="G123" s="4" t="s">
        <v>77</v>
      </c>
      <c r="H123" s="4" t="s">
        <v>47</v>
      </c>
      <c r="I123" s="4">
        <v>16.907555</v>
      </c>
      <c r="J123" s="4">
        <v>-16.07889</v>
      </c>
      <c r="K123" s="4">
        <v>138.1</v>
      </c>
      <c r="L123" s="4">
        <v>43.4</v>
      </c>
      <c r="M123" s="4">
        <v>0.043</v>
      </c>
      <c r="N123" s="4">
        <v>-109</v>
      </c>
      <c r="O123" s="4">
        <v>89</v>
      </c>
      <c r="P123" s="4">
        <v>373</v>
      </c>
      <c r="Q123" s="4">
        <v>0.336</v>
      </c>
      <c r="R123" s="4">
        <v>10.475</v>
      </c>
      <c r="S123" s="4">
        <v>10.821</v>
      </c>
      <c r="T123" s="4">
        <v>4.24</v>
      </c>
      <c r="U123" s="4">
        <v>34.4</v>
      </c>
      <c r="V123" s="4">
        <v>135.4</v>
      </c>
      <c r="W123" s="4">
        <v>50.1</v>
      </c>
      <c r="X123" s="15">
        <v>-2.2023411</v>
      </c>
      <c r="Y123" s="3">
        <v>-1.8</v>
      </c>
      <c r="Z123" s="3">
        <v>13</v>
      </c>
    </row>
    <row r="124" spans="1:26" ht="12">
      <c r="A124" s="4">
        <v>43409</v>
      </c>
      <c r="B124" s="4">
        <v>2008</v>
      </c>
      <c r="C124" s="4">
        <v>5</v>
      </c>
      <c r="D124" s="4">
        <v>10</v>
      </c>
      <c r="E124" s="4">
        <v>10.185</v>
      </c>
      <c r="F124" s="4" t="s">
        <v>78</v>
      </c>
      <c r="G124" s="4" t="s">
        <v>77</v>
      </c>
      <c r="H124" s="4" t="s">
        <v>47</v>
      </c>
      <c r="I124" s="4">
        <v>16.907555</v>
      </c>
      <c r="J124" s="4">
        <v>-16.07889</v>
      </c>
      <c r="K124" s="4">
        <v>140.1</v>
      </c>
      <c r="L124" s="4">
        <v>44.7</v>
      </c>
      <c r="M124" s="4">
        <v>0.051</v>
      </c>
      <c r="N124" s="4">
        <v>-109</v>
      </c>
      <c r="O124" s="4">
        <v>89</v>
      </c>
      <c r="P124" s="4">
        <v>373</v>
      </c>
      <c r="Q124" s="4">
        <v>0.04</v>
      </c>
      <c r="R124" s="4">
        <v>10.482</v>
      </c>
      <c r="S124" s="4">
        <v>10.828</v>
      </c>
      <c r="T124" s="4">
        <v>1.85</v>
      </c>
      <c r="U124" s="4">
        <v>34.4</v>
      </c>
      <c r="V124" s="4">
        <v>134.4</v>
      </c>
      <c r="W124" s="4">
        <v>50.1</v>
      </c>
      <c r="X124" s="15">
        <v>-2.2868773</v>
      </c>
      <c r="Y124" s="3">
        <v>-13.1</v>
      </c>
      <c r="Z124" s="3">
        <v>-0.6</v>
      </c>
    </row>
    <row r="125" spans="1:26" ht="12">
      <c r="A125" s="4">
        <v>43410</v>
      </c>
      <c r="B125" s="4">
        <v>2008</v>
      </c>
      <c r="C125" s="4">
        <v>5</v>
      </c>
      <c r="D125" s="4">
        <v>10</v>
      </c>
      <c r="E125" s="4">
        <v>10.299</v>
      </c>
      <c r="F125" s="4" t="s">
        <v>78</v>
      </c>
      <c r="G125" s="4" t="s">
        <v>77</v>
      </c>
      <c r="H125" s="4" t="s">
        <v>47</v>
      </c>
      <c r="I125" s="4">
        <v>16.907555</v>
      </c>
      <c r="J125" s="4">
        <v>-16.07889</v>
      </c>
      <c r="K125" s="4">
        <v>142</v>
      </c>
      <c r="L125" s="4">
        <v>45.7</v>
      </c>
      <c r="M125" s="4">
        <v>0.046</v>
      </c>
      <c r="N125" s="4">
        <v>-109</v>
      </c>
      <c r="O125" s="4">
        <v>89</v>
      </c>
      <c r="P125" s="4">
        <v>375</v>
      </c>
      <c r="Q125" s="4">
        <v>0.061</v>
      </c>
      <c r="R125" s="4">
        <v>10.484</v>
      </c>
      <c r="S125" s="4">
        <v>10.83</v>
      </c>
      <c r="T125" s="4">
        <v>1.33</v>
      </c>
      <c r="U125" s="4">
        <v>34.4</v>
      </c>
      <c r="V125" s="4">
        <v>134.1</v>
      </c>
      <c r="W125" s="4">
        <v>50.1</v>
      </c>
      <c r="X125" s="15">
        <v>-2.3047238</v>
      </c>
      <c r="Y125" s="3">
        <v>13.1</v>
      </c>
      <c r="Z125" s="3">
        <v>0.6</v>
      </c>
    </row>
    <row r="126" spans="1:26" ht="12">
      <c r="A126" s="4">
        <v>43411</v>
      </c>
      <c r="B126" s="4">
        <v>2008</v>
      </c>
      <c r="C126" s="4">
        <v>5</v>
      </c>
      <c r="D126" s="4">
        <v>10</v>
      </c>
      <c r="E126" s="4">
        <v>10.413</v>
      </c>
      <c r="F126" s="4" t="s">
        <v>78</v>
      </c>
      <c r="G126" s="4" t="s">
        <v>77</v>
      </c>
      <c r="H126" s="4" t="s">
        <v>47</v>
      </c>
      <c r="I126" s="4">
        <v>16.907555</v>
      </c>
      <c r="J126" s="4">
        <v>-16.07889</v>
      </c>
      <c r="K126" s="4">
        <v>143.9</v>
      </c>
      <c r="L126" s="4">
        <v>46.6</v>
      </c>
      <c r="M126" s="4">
        <v>0.052</v>
      </c>
      <c r="N126" s="4">
        <v>-109</v>
      </c>
      <c r="O126" s="4">
        <v>89</v>
      </c>
      <c r="P126" s="4">
        <v>376</v>
      </c>
      <c r="Q126" s="4">
        <v>0.053</v>
      </c>
      <c r="R126" s="4">
        <v>10.483</v>
      </c>
      <c r="S126" s="4">
        <v>10.829</v>
      </c>
      <c r="T126" s="4">
        <v>2.39</v>
      </c>
      <c r="U126" s="4">
        <v>34.3</v>
      </c>
      <c r="V126" s="4">
        <v>134</v>
      </c>
      <c r="W126" s="4">
        <v>50.1</v>
      </c>
      <c r="X126" s="15">
        <v>-2.2014019</v>
      </c>
      <c r="Y126" s="3">
        <v>0.6</v>
      </c>
      <c r="Z126" s="3">
        <v>-13.1</v>
      </c>
    </row>
    <row r="127" spans="1:26" ht="12">
      <c r="A127" s="4">
        <v>43412</v>
      </c>
      <c r="B127" s="4">
        <v>2008</v>
      </c>
      <c r="C127" s="4">
        <v>5</v>
      </c>
      <c r="D127" s="4">
        <v>10</v>
      </c>
      <c r="E127" s="4">
        <v>10.527</v>
      </c>
      <c r="F127" s="4" t="s">
        <v>78</v>
      </c>
      <c r="G127" s="4" t="s">
        <v>77</v>
      </c>
      <c r="H127" s="4" t="s">
        <v>47</v>
      </c>
      <c r="I127" s="4">
        <v>16.907555</v>
      </c>
      <c r="J127" s="4">
        <v>-16.07889</v>
      </c>
      <c r="K127" s="4">
        <v>145.8</v>
      </c>
      <c r="L127" s="4">
        <v>47.6</v>
      </c>
      <c r="M127" s="4">
        <v>0.056</v>
      </c>
      <c r="N127" s="4">
        <v>-109</v>
      </c>
      <c r="O127" s="4">
        <v>89</v>
      </c>
      <c r="P127" s="4">
        <v>375</v>
      </c>
      <c r="Q127" s="4">
        <v>0.058</v>
      </c>
      <c r="R127" s="4">
        <v>10.484</v>
      </c>
      <c r="S127" s="4">
        <v>10.83</v>
      </c>
      <c r="T127" s="4">
        <v>2.3</v>
      </c>
      <c r="U127" s="4">
        <v>34.4</v>
      </c>
      <c r="V127" s="4">
        <v>133.9</v>
      </c>
      <c r="W127" s="4">
        <v>50.1</v>
      </c>
      <c r="X127" s="15">
        <v>-2.0022723</v>
      </c>
      <c r="Y127" s="3">
        <v>-0.6</v>
      </c>
      <c r="Z127" s="3">
        <v>13.1</v>
      </c>
    </row>
    <row r="128" spans="1:26" ht="12">
      <c r="A128">
        <v>43535</v>
      </c>
      <c r="B128">
        <v>2008</v>
      </c>
      <c r="C128">
        <v>5</v>
      </c>
      <c r="D128">
        <v>10</v>
      </c>
      <c r="E128">
        <v>16.906</v>
      </c>
      <c r="F128" t="s">
        <v>75</v>
      </c>
      <c r="G128" t="s">
        <v>79</v>
      </c>
      <c r="H128" t="s">
        <v>47</v>
      </c>
      <c r="I128">
        <v>21.005527</v>
      </c>
      <c r="J128">
        <v>36.49583</v>
      </c>
      <c r="K128">
        <v>332.1</v>
      </c>
      <c r="L128">
        <v>70.7</v>
      </c>
      <c r="M128">
        <v>0.044</v>
      </c>
      <c r="N128">
        <v>-113.9</v>
      </c>
      <c r="O128">
        <v>93.1</v>
      </c>
      <c r="P128">
        <v>18</v>
      </c>
      <c r="Q128">
        <v>-0.019</v>
      </c>
      <c r="R128">
        <v>8.517</v>
      </c>
      <c r="S128">
        <v>8.916</v>
      </c>
      <c r="T128">
        <v>0.71</v>
      </c>
      <c r="U128">
        <v>34.5</v>
      </c>
      <c r="V128">
        <v>0.1</v>
      </c>
      <c r="W128">
        <v>50.1</v>
      </c>
      <c r="X128" s="15">
        <v>-1.0977357</v>
      </c>
      <c r="Y128" s="3">
        <v>0</v>
      </c>
      <c r="Z128" s="3">
        <v>0</v>
      </c>
    </row>
    <row r="129" spans="1:26" ht="12">
      <c r="A129">
        <v>43536</v>
      </c>
      <c r="B129">
        <v>2008</v>
      </c>
      <c r="C129">
        <v>5</v>
      </c>
      <c r="D129">
        <v>10</v>
      </c>
      <c r="E129">
        <v>16.958</v>
      </c>
      <c r="F129" t="s">
        <v>75</v>
      </c>
      <c r="G129" t="s">
        <v>79</v>
      </c>
      <c r="H129" t="s">
        <v>47</v>
      </c>
      <c r="I129">
        <v>21.005527</v>
      </c>
      <c r="J129">
        <v>36.49583</v>
      </c>
      <c r="K129">
        <v>330.6</v>
      </c>
      <c r="L129">
        <v>70.4</v>
      </c>
      <c r="M129">
        <v>0.044</v>
      </c>
      <c r="N129">
        <v>-113.9</v>
      </c>
      <c r="O129">
        <v>93.1</v>
      </c>
      <c r="P129">
        <v>161</v>
      </c>
      <c r="Q129">
        <v>-0.018</v>
      </c>
      <c r="R129">
        <v>10.7</v>
      </c>
      <c r="S129">
        <v>10.871</v>
      </c>
      <c r="T129">
        <v>2.59</v>
      </c>
      <c r="U129">
        <v>34.5</v>
      </c>
      <c r="V129">
        <v>0.3</v>
      </c>
      <c r="W129">
        <v>50.1</v>
      </c>
      <c r="X129" s="15">
        <v>-1.1202786</v>
      </c>
      <c r="Y129" s="3">
        <v>0</v>
      </c>
      <c r="Z129" s="3">
        <v>0</v>
      </c>
    </row>
    <row r="130" spans="1:26" ht="12">
      <c r="A130">
        <v>43537</v>
      </c>
      <c r="B130">
        <v>2008</v>
      </c>
      <c r="C130">
        <v>5</v>
      </c>
      <c r="D130">
        <v>10</v>
      </c>
      <c r="E130">
        <v>17.104</v>
      </c>
      <c r="F130" t="s">
        <v>74</v>
      </c>
      <c r="G130" t="s">
        <v>79</v>
      </c>
      <c r="H130" t="s">
        <v>47</v>
      </c>
      <c r="I130">
        <v>20.620583</v>
      </c>
      <c r="J130">
        <v>42.14806</v>
      </c>
      <c r="K130">
        <v>327.5</v>
      </c>
      <c r="L130">
        <v>62.1</v>
      </c>
      <c r="M130">
        <v>0.04</v>
      </c>
      <c r="N130">
        <v>-118</v>
      </c>
      <c r="O130">
        <v>93</v>
      </c>
      <c r="P130">
        <v>370</v>
      </c>
      <c r="Q130">
        <v>-0.004</v>
      </c>
      <c r="R130">
        <v>10.669</v>
      </c>
      <c r="S130">
        <v>10.91</v>
      </c>
      <c r="T130">
        <v>3.18</v>
      </c>
      <c r="U130">
        <v>34.4</v>
      </c>
      <c r="V130">
        <v>136.2</v>
      </c>
      <c r="W130">
        <v>50.1</v>
      </c>
      <c r="X130" s="15">
        <v>-0.98877799</v>
      </c>
      <c r="Y130" s="3">
        <v>-12.6</v>
      </c>
      <c r="Z130" s="3">
        <v>3.7</v>
      </c>
    </row>
    <row r="131" spans="1:26" ht="12">
      <c r="A131">
        <v>43538</v>
      </c>
      <c r="B131">
        <v>2008</v>
      </c>
      <c r="C131">
        <v>5</v>
      </c>
      <c r="D131">
        <v>10</v>
      </c>
      <c r="E131">
        <v>17.217</v>
      </c>
      <c r="F131" t="s">
        <v>74</v>
      </c>
      <c r="G131" t="s">
        <v>79</v>
      </c>
      <c r="H131" t="s">
        <v>47</v>
      </c>
      <c r="I131">
        <v>20.620583</v>
      </c>
      <c r="J131">
        <v>42.14806</v>
      </c>
      <c r="K131">
        <v>325.6</v>
      </c>
      <c r="L131">
        <v>61.2</v>
      </c>
      <c r="M131">
        <v>0.049</v>
      </c>
      <c r="N131">
        <v>-118</v>
      </c>
      <c r="O131">
        <v>93</v>
      </c>
      <c r="P131">
        <v>375</v>
      </c>
      <c r="Q131">
        <v>0.008</v>
      </c>
      <c r="R131">
        <v>10.671</v>
      </c>
      <c r="S131">
        <v>10.911</v>
      </c>
      <c r="T131">
        <v>3.95</v>
      </c>
      <c r="U131">
        <v>34.4</v>
      </c>
      <c r="V131">
        <v>136.2</v>
      </c>
      <c r="W131">
        <v>50</v>
      </c>
      <c r="X131" s="15">
        <v>-0.76616618</v>
      </c>
      <c r="Y131" s="3">
        <v>12.6</v>
      </c>
      <c r="Z131" s="3">
        <v>-3.7</v>
      </c>
    </row>
    <row r="132" spans="1:26" ht="12">
      <c r="A132">
        <v>43539</v>
      </c>
      <c r="B132">
        <v>2008</v>
      </c>
      <c r="C132">
        <v>5</v>
      </c>
      <c r="D132">
        <v>10</v>
      </c>
      <c r="E132">
        <v>17.331</v>
      </c>
      <c r="F132" t="s">
        <v>74</v>
      </c>
      <c r="G132" t="s">
        <v>79</v>
      </c>
      <c r="H132" t="s">
        <v>47</v>
      </c>
      <c r="I132">
        <v>20.620583</v>
      </c>
      <c r="J132">
        <v>42.14806</v>
      </c>
      <c r="K132">
        <v>323.9</v>
      </c>
      <c r="L132">
        <v>60.3</v>
      </c>
      <c r="M132">
        <v>0.048</v>
      </c>
      <c r="N132">
        <v>-118</v>
      </c>
      <c r="O132">
        <v>93</v>
      </c>
      <c r="P132">
        <v>375</v>
      </c>
      <c r="Q132">
        <v>0.049</v>
      </c>
      <c r="R132">
        <v>10.675</v>
      </c>
      <c r="S132">
        <v>10.915</v>
      </c>
      <c r="T132">
        <v>3.06</v>
      </c>
      <c r="U132">
        <v>34.4</v>
      </c>
      <c r="V132">
        <v>136.2</v>
      </c>
      <c r="W132">
        <v>50</v>
      </c>
      <c r="X132" s="15">
        <v>-0.7539554</v>
      </c>
      <c r="Y132" s="3">
        <v>-3.7</v>
      </c>
      <c r="Z132" s="3">
        <v>-12.6</v>
      </c>
    </row>
    <row r="133" spans="1:26" ht="12">
      <c r="A133">
        <v>43540</v>
      </c>
      <c r="B133">
        <v>2008</v>
      </c>
      <c r="C133">
        <v>5</v>
      </c>
      <c r="D133">
        <v>10</v>
      </c>
      <c r="E133">
        <v>17.445</v>
      </c>
      <c r="F133" t="s">
        <v>74</v>
      </c>
      <c r="G133" t="s">
        <v>79</v>
      </c>
      <c r="H133" t="s">
        <v>47</v>
      </c>
      <c r="I133">
        <v>20.620583</v>
      </c>
      <c r="J133">
        <v>42.14806</v>
      </c>
      <c r="K133">
        <v>322.3</v>
      </c>
      <c r="L133">
        <v>59.3</v>
      </c>
      <c r="M133">
        <v>0.048</v>
      </c>
      <c r="N133">
        <v>-118</v>
      </c>
      <c r="O133">
        <v>93</v>
      </c>
      <c r="P133">
        <v>375</v>
      </c>
      <c r="Q133">
        <v>0.058</v>
      </c>
      <c r="R133">
        <v>10.677</v>
      </c>
      <c r="S133">
        <v>10.916</v>
      </c>
      <c r="T133">
        <v>3.72</v>
      </c>
      <c r="U133">
        <v>34.3</v>
      </c>
      <c r="V133">
        <v>136.2</v>
      </c>
      <c r="W133">
        <v>50</v>
      </c>
      <c r="X133" s="15">
        <v>-0.5304043</v>
      </c>
      <c r="Y133" s="3">
        <v>3.7</v>
      </c>
      <c r="Z133" s="3">
        <v>12.6</v>
      </c>
    </row>
    <row r="134" spans="1:26" ht="12">
      <c r="A134">
        <v>43541</v>
      </c>
      <c r="B134">
        <v>2008</v>
      </c>
      <c r="C134">
        <v>5</v>
      </c>
      <c r="D134">
        <v>11</v>
      </c>
      <c r="E134">
        <v>5.489</v>
      </c>
      <c r="F134" t="s">
        <v>69</v>
      </c>
      <c r="G134" t="s">
        <v>63</v>
      </c>
      <c r="H134" t="s">
        <v>47</v>
      </c>
      <c r="I134">
        <v>8.215346</v>
      </c>
      <c r="J134">
        <v>21.70092</v>
      </c>
      <c r="K134">
        <v>279.4</v>
      </c>
      <c r="L134">
        <v>59.6</v>
      </c>
      <c r="M134">
        <v>0.045</v>
      </c>
      <c r="N134">
        <v>-118</v>
      </c>
      <c r="O134">
        <v>93</v>
      </c>
      <c r="P134">
        <v>35</v>
      </c>
      <c r="Q134">
        <v>-0.054</v>
      </c>
      <c r="R134">
        <v>10.649</v>
      </c>
      <c r="S134">
        <v>10.887</v>
      </c>
      <c r="T134">
        <v>2.76</v>
      </c>
      <c r="U134">
        <v>34.2</v>
      </c>
      <c r="V134">
        <v>0.2</v>
      </c>
      <c r="W134">
        <v>49.8</v>
      </c>
      <c r="X134" s="15">
        <v>-0.24861719</v>
      </c>
      <c r="Y134" s="3">
        <v>0</v>
      </c>
      <c r="Z134" s="3">
        <v>0</v>
      </c>
    </row>
    <row r="135" spans="1:26" ht="12">
      <c r="A135">
        <v>43542</v>
      </c>
      <c r="B135">
        <v>2008</v>
      </c>
      <c r="C135">
        <v>5</v>
      </c>
      <c r="D135">
        <v>11</v>
      </c>
      <c r="E135">
        <v>5.592</v>
      </c>
      <c r="F135" t="s">
        <v>69</v>
      </c>
      <c r="G135" t="s">
        <v>63</v>
      </c>
      <c r="H135" t="s">
        <v>47</v>
      </c>
      <c r="I135">
        <v>8.215508</v>
      </c>
      <c r="J135">
        <v>21.70036</v>
      </c>
      <c r="K135">
        <v>279.6</v>
      </c>
      <c r="L135">
        <v>58.1</v>
      </c>
      <c r="M135">
        <v>0.045</v>
      </c>
      <c r="N135">
        <v>-118</v>
      </c>
      <c r="O135">
        <v>93</v>
      </c>
      <c r="P135">
        <v>38</v>
      </c>
      <c r="Q135">
        <v>-0.109</v>
      </c>
      <c r="R135">
        <v>10.642</v>
      </c>
      <c r="S135">
        <v>10.882</v>
      </c>
      <c r="T135">
        <v>1.7</v>
      </c>
      <c r="U135">
        <v>34.2</v>
      </c>
      <c r="V135">
        <v>0.2</v>
      </c>
      <c r="W135">
        <v>49.8</v>
      </c>
      <c r="X135" s="15">
        <v>-0.31248893</v>
      </c>
      <c r="Y135" s="3">
        <v>0</v>
      </c>
      <c r="Z135" s="3">
        <v>0</v>
      </c>
    </row>
    <row r="136" spans="1:26" ht="12">
      <c r="A136">
        <v>43543</v>
      </c>
      <c r="B136">
        <v>2008</v>
      </c>
      <c r="C136">
        <v>5</v>
      </c>
      <c r="D136">
        <v>11</v>
      </c>
      <c r="E136">
        <v>5.617</v>
      </c>
      <c r="F136" t="s">
        <v>69</v>
      </c>
      <c r="G136" t="s">
        <v>63</v>
      </c>
      <c r="H136" t="s">
        <v>47</v>
      </c>
      <c r="I136">
        <v>8.215549</v>
      </c>
      <c r="J136">
        <v>21.70022</v>
      </c>
      <c r="K136">
        <v>279.6</v>
      </c>
      <c r="L136">
        <v>57.8</v>
      </c>
      <c r="M136">
        <v>0.036</v>
      </c>
      <c r="N136">
        <v>-118</v>
      </c>
      <c r="O136">
        <v>93</v>
      </c>
      <c r="P136">
        <v>37</v>
      </c>
      <c r="Q136">
        <v>-0.114</v>
      </c>
      <c r="R136">
        <v>10.642</v>
      </c>
      <c r="S136">
        <v>10.882</v>
      </c>
      <c r="T136">
        <v>1.61</v>
      </c>
      <c r="U136">
        <v>34.2</v>
      </c>
      <c r="V136">
        <v>0.2</v>
      </c>
      <c r="W136">
        <v>49.8</v>
      </c>
      <c r="X136" s="15">
        <v>-0.296521</v>
      </c>
      <c r="Y136" s="3">
        <v>0</v>
      </c>
      <c r="Z136" s="3">
        <v>0</v>
      </c>
    </row>
    <row r="137" spans="1:26" ht="12">
      <c r="A137">
        <v>43544</v>
      </c>
      <c r="B137">
        <v>2008</v>
      </c>
      <c r="C137">
        <v>5</v>
      </c>
      <c r="D137">
        <v>11</v>
      </c>
      <c r="E137">
        <v>5.65</v>
      </c>
      <c r="F137" t="s">
        <v>69</v>
      </c>
      <c r="G137" t="s">
        <v>63</v>
      </c>
      <c r="H137" t="s">
        <v>47</v>
      </c>
      <c r="I137">
        <v>8.215599</v>
      </c>
      <c r="J137">
        <v>21.70005</v>
      </c>
      <c r="K137">
        <v>279.6</v>
      </c>
      <c r="L137">
        <v>57.3</v>
      </c>
      <c r="M137">
        <v>0.036</v>
      </c>
      <c r="N137">
        <v>-118</v>
      </c>
      <c r="O137">
        <v>93</v>
      </c>
      <c r="P137">
        <v>40</v>
      </c>
      <c r="Q137">
        <v>-0.12</v>
      </c>
      <c r="R137">
        <v>10.641</v>
      </c>
      <c r="S137">
        <v>10.882</v>
      </c>
      <c r="T137">
        <v>1.21</v>
      </c>
      <c r="U137">
        <v>34.2</v>
      </c>
      <c r="V137">
        <v>0.1</v>
      </c>
      <c r="W137">
        <v>49.8</v>
      </c>
      <c r="X137" s="15">
        <v>-0.29746029</v>
      </c>
      <c r="Y137" s="3">
        <v>0</v>
      </c>
      <c r="Z137" s="3">
        <v>0</v>
      </c>
    </row>
    <row r="138" spans="1:26" ht="12">
      <c r="A138">
        <v>43545</v>
      </c>
      <c r="B138">
        <v>2008</v>
      </c>
      <c r="C138">
        <v>5</v>
      </c>
      <c r="D138">
        <v>11</v>
      </c>
      <c r="E138">
        <v>5.675</v>
      </c>
      <c r="F138" t="s">
        <v>69</v>
      </c>
      <c r="G138" t="s">
        <v>63</v>
      </c>
      <c r="H138" t="s">
        <v>47</v>
      </c>
      <c r="I138">
        <v>8.21564</v>
      </c>
      <c r="J138">
        <v>21.69991</v>
      </c>
      <c r="K138">
        <v>279.7</v>
      </c>
      <c r="L138">
        <v>57</v>
      </c>
      <c r="M138">
        <v>0.036</v>
      </c>
      <c r="N138">
        <v>-118</v>
      </c>
      <c r="O138">
        <v>93</v>
      </c>
      <c r="P138">
        <v>35</v>
      </c>
      <c r="Q138">
        <v>-0.13</v>
      </c>
      <c r="R138">
        <v>10.641</v>
      </c>
      <c r="S138">
        <v>10.881</v>
      </c>
      <c r="T138">
        <v>0.72</v>
      </c>
      <c r="U138">
        <v>34.2</v>
      </c>
      <c r="V138">
        <v>0.3</v>
      </c>
      <c r="W138">
        <v>49.8</v>
      </c>
      <c r="X138" s="15">
        <v>-0.28431022</v>
      </c>
      <c r="Y138" s="3">
        <v>0</v>
      </c>
      <c r="Z138" s="3">
        <v>0</v>
      </c>
    </row>
    <row r="139" spans="1:26" ht="12">
      <c r="A139">
        <v>43546</v>
      </c>
      <c r="B139">
        <v>2008</v>
      </c>
      <c r="C139">
        <v>5</v>
      </c>
      <c r="D139">
        <v>11</v>
      </c>
      <c r="E139">
        <v>5.704</v>
      </c>
      <c r="F139" t="s">
        <v>69</v>
      </c>
      <c r="G139" t="s">
        <v>63</v>
      </c>
      <c r="H139" t="s">
        <v>47</v>
      </c>
      <c r="I139">
        <v>8.215687</v>
      </c>
      <c r="J139">
        <v>21.69975</v>
      </c>
      <c r="K139">
        <v>279.7</v>
      </c>
      <c r="L139">
        <v>56.6</v>
      </c>
      <c r="M139">
        <v>0.036</v>
      </c>
      <c r="N139">
        <v>-118</v>
      </c>
      <c r="O139">
        <v>93</v>
      </c>
      <c r="P139">
        <v>37</v>
      </c>
      <c r="Q139">
        <v>-0.095</v>
      </c>
      <c r="R139">
        <v>10.645</v>
      </c>
      <c r="S139">
        <v>10.884</v>
      </c>
      <c r="T139">
        <v>0.61</v>
      </c>
      <c r="U139">
        <v>34.3</v>
      </c>
      <c r="V139">
        <v>0.2</v>
      </c>
      <c r="W139">
        <v>49.8</v>
      </c>
      <c r="X139" s="15">
        <v>-0.32000326</v>
      </c>
      <c r="Y139" s="3">
        <v>0</v>
      </c>
      <c r="Z139" s="3">
        <v>0</v>
      </c>
    </row>
    <row r="140" spans="1:26" ht="12">
      <c r="A140">
        <v>43547</v>
      </c>
      <c r="B140">
        <v>2008</v>
      </c>
      <c r="C140">
        <v>5</v>
      </c>
      <c r="D140">
        <v>11</v>
      </c>
      <c r="E140">
        <v>5.964</v>
      </c>
      <c r="F140" t="s">
        <v>80</v>
      </c>
      <c r="G140" t="s">
        <v>63</v>
      </c>
      <c r="H140" t="s">
        <v>47</v>
      </c>
      <c r="I140">
        <v>9.862081</v>
      </c>
      <c r="J140">
        <v>69.91689</v>
      </c>
      <c r="K140">
        <v>-6.2</v>
      </c>
      <c r="L140">
        <v>39.8</v>
      </c>
      <c r="M140">
        <v>0.045</v>
      </c>
      <c r="N140">
        <v>-122</v>
      </c>
      <c r="O140">
        <v>85</v>
      </c>
      <c r="P140">
        <v>155</v>
      </c>
      <c r="Q140">
        <v>-0.015</v>
      </c>
      <c r="R140">
        <v>10.515</v>
      </c>
      <c r="S140">
        <v>10.816</v>
      </c>
      <c r="T140">
        <v>0.73</v>
      </c>
      <c r="U140">
        <v>34.2</v>
      </c>
      <c r="V140">
        <v>0.2</v>
      </c>
      <c r="W140">
        <v>50.1</v>
      </c>
      <c r="X140" s="15">
        <v>-1.082707</v>
      </c>
      <c r="Y140" s="3">
        <v>0</v>
      </c>
      <c r="Z140" s="3">
        <v>0</v>
      </c>
    </row>
    <row r="141" spans="1:26" ht="12">
      <c r="A141">
        <v>43548</v>
      </c>
      <c r="B141">
        <v>2008</v>
      </c>
      <c r="C141">
        <v>5</v>
      </c>
      <c r="D141">
        <v>11</v>
      </c>
      <c r="E141">
        <v>6.072</v>
      </c>
      <c r="F141" t="s">
        <v>80</v>
      </c>
      <c r="G141" t="s">
        <v>63</v>
      </c>
      <c r="H141" t="s">
        <v>47</v>
      </c>
      <c r="I141">
        <v>9.862081</v>
      </c>
      <c r="J141">
        <v>69.91689</v>
      </c>
      <c r="K141">
        <v>-6.9</v>
      </c>
      <c r="L141">
        <v>39.6</v>
      </c>
      <c r="M141">
        <v>0.046</v>
      </c>
      <c r="N141">
        <v>-122</v>
      </c>
      <c r="O141">
        <v>85</v>
      </c>
      <c r="P141">
        <v>372</v>
      </c>
      <c r="Q141">
        <v>-0.095</v>
      </c>
      <c r="R141">
        <v>10.505</v>
      </c>
      <c r="S141">
        <v>10.809</v>
      </c>
      <c r="T141">
        <v>3.17</v>
      </c>
      <c r="U141">
        <v>34.1</v>
      </c>
      <c r="V141">
        <v>53.9</v>
      </c>
      <c r="W141">
        <v>50.1</v>
      </c>
      <c r="X141" s="15">
        <v>-1.0122603</v>
      </c>
      <c r="Y141" s="3">
        <v>-13</v>
      </c>
      <c r="Z141" s="3">
        <v>-1.5</v>
      </c>
    </row>
    <row r="142" spans="1:26" ht="12">
      <c r="A142">
        <v>43549</v>
      </c>
      <c r="B142">
        <v>2008</v>
      </c>
      <c r="C142">
        <v>5</v>
      </c>
      <c r="D142">
        <v>11</v>
      </c>
      <c r="E142">
        <v>6.186</v>
      </c>
      <c r="F142" t="s">
        <v>80</v>
      </c>
      <c r="G142" t="s">
        <v>63</v>
      </c>
      <c r="H142" t="s">
        <v>47</v>
      </c>
      <c r="I142">
        <v>9.862081</v>
      </c>
      <c r="J142">
        <v>69.91689</v>
      </c>
      <c r="K142">
        <v>-7.7</v>
      </c>
      <c r="L142">
        <v>39.4</v>
      </c>
      <c r="M142">
        <v>0.046</v>
      </c>
      <c r="N142">
        <v>-122</v>
      </c>
      <c r="O142">
        <v>85</v>
      </c>
      <c r="P142">
        <v>375</v>
      </c>
      <c r="Q142">
        <v>-0.131</v>
      </c>
      <c r="R142">
        <v>10.502</v>
      </c>
      <c r="S142">
        <v>10.806</v>
      </c>
      <c r="T142">
        <v>2.94</v>
      </c>
      <c r="U142">
        <v>34.2</v>
      </c>
      <c r="V142">
        <v>53.9</v>
      </c>
      <c r="W142">
        <v>50.1</v>
      </c>
      <c r="X142" s="15">
        <v>-1.0930392</v>
      </c>
      <c r="Y142" s="3">
        <v>13</v>
      </c>
      <c r="Z142" s="3">
        <v>1.5</v>
      </c>
    </row>
    <row r="143" spans="1:26" ht="12">
      <c r="A143">
        <v>43550</v>
      </c>
      <c r="B143">
        <v>2008</v>
      </c>
      <c r="C143">
        <v>5</v>
      </c>
      <c r="D143">
        <v>11</v>
      </c>
      <c r="E143">
        <v>6.3</v>
      </c>
      <c r="F143" t="s">
        <v>80</v>
      </c>
      <c r="G143" t="s">
        <v>63</v>
      </c>
      <c r="H143" t="s">
        <v>47</v>
      </c>
      <c r="I143">
        <v>9.862081</v>
      </c>
      <c r="J143">
        <v>69.91689</v>
      </c>
      <c r="K143">
        <v>-8.4</v>
      </c>
      <c r="L143">
        <v>39.2</v>
      </c>
      <c r="M143">
        <v>0.047</v>
      </c>
      <c r="N143">
        <v>-122</v>
      </c>
      <c r="O143">
        <v>85</v>
      </c>
      <c r="P143">
        <v>375</v>
      </c>
      <c r="Q143">
        <v>-0.104</v>
      </c>
      <c r="R143">
        <v>10.504</v>
      </c>
      <c r="S143">
        <v>10.808</v>
      </c>
      <c r="T143">
        <v>3.76</v>
      </c>
      <c r="U143">
        <v>34.1</v>
      </c>
      <c r="V143">
        <v>53.9</v>
      </c>
      <c r="W143">
        <v>50</v>
      </c>
      <c r="X143" s="15">
        <v>-1.1963612</v>
      </c>
      <c r="Y143" s="3">
        <v>1.5</v>
      </c>
      <c r="Z143" s="3">
        <v>-13</v>
      </c>
    </row>
    <row r="144" spans="1:26" ht="12">
      <c r="A144">
        <v>43551</v>
      </c>
      <c r="B144">
        <v>2008</v>
      </c>
      <c r="C144">
        <v>5</v>
      </c>
      <c r="D144">
        <v>11</v>
      </c>
      <c r="E144">
        <v>6.414</v>
      </c>
      <c r="F144" t="s">
        <v>80</v>
      </c>
      <c r="G144" t="s">
        <v>63</v>
      </c>
      <c r="H144" t="s">
        <v>47</v>
      </c>
      <c r="I144">
        <v>9.862081</v>
      </c>
      <c r="J144">
        <v>69.91689</v>
      </c>
      <c r="K144">
        <v>-9.1</v>
      </c>
      <c r="L144">
        <v>38.9</v>
      </c>
      <c r="M144">
        <v>0.047</v>
      </c>
      <c r="N144">
        <v>-122</v>
      </c>
      <c r="O144">
        <v>85</v>
      </c>
      <c r="P144">
        <v>375</v>
      </c>
      <c r="Q144">
        <v>-0.128</v>
      </c>
      <c r="R144">
        <v>10.501</v>
      </c>
      <c r="S144">
        <v>10.806</v>
      </c>
      <c r="T144">
        <v>2.74</v>
      </c>
      <c r="U144">
        <v>34.2</v>
      </c>
      <c r="V144">
        <v>53.8</v>
      </c>
      <c r="W144">
        <v>50.1</v>
      </c>
      <c r="X144" s="15">
        <v>-0.96435645</v>
      </c>
      <c r="Y144" s="3">
        <v>-1.5</v>
      </c>
      <c r="Z144" s="3">
        <v>13</v>
      </c>
    </row>
    <row r="145" spans="1:26" ht="12">
      <c r="A145">
        <v>43552</v>
      </c>
      <c r="B145">
        <v>2008</v>
      </c>
      <c r="C145">
        <v>5</v>
      </c>
      <c r="D145">
        <v>11</v>
      </c>
      <c r="E145">
        <v>6.551</v>
      </c>
      <c r="F145" t="s">
        <v>80</v>
      </c>
      <c r="G145" t="s">
        <v>63</v>
      </c>
      <c r="H145" t="s">
        <v>47</v>
      </c>
      <c r="I145">
        <v>9.862081</v>
      </c>
      <c r="J145">
        <v>69.91689</v>
      </c>
      <c r="K145">
        <v>-9.9</v>
      </c>
      <c r="L145">
        <v>38.6</v>
      </c>
      <c r="M145">
        <v>0.046</v>
      </c>
      <c r="N145">
        <v>-122</v>
      </c>
      <c r="O145">
        <v>85</v>
      </c>
      <c r="P145">
        <v>376</v>
      </c>
      <c r="Q145">
        <v>0.012</v>
      </c>
      <c r="R145">
        <v>10.501</v>
      </c>
      <c r="S145">
        <v>10.805</v>
      </c>
      <c r="T145">
        <v>2.88</v>
      </c>
      <c r="U145">
        <v>34.1</v>
      </c>
      <c r="V145">
        <v>53.8</v>
      </c>
      <c r="W145">
        <v>50</v>
      </c>
      <c r="X145" s="15">
        <v>-0.99065658</v>
      </c>
      <c r="Y145" s="3">
        <v>-13</v>
      </c>
      <c r="Z145" s="3">
        <v>-1.8</v>
      </c>
    </row>
    <row r="146" spans="1:26" ht="12">
      <c r="A146" s="4">
        <v>43553</v>
      </c>
      <c r="B146" s="4">
        <v>2008</v>
      </c>
      <c r="C146" s="4">
        <v>5</v>
      </c>
      <c r="D146" s="4">
        <v>11</v>
      </c>
      <c r="E146" s="4">
        <v>6.664</v>
      </c>
      <c r="F146" s="4" t="s">
        <v>80</v>
      </c>
      <c r="G146" s="4" t="s">
        <v>63</v>
      </c>
      <c r="H146" s="4" t="s">
        <v>47</v>
      </c>
      <c r="I146" s="4">
        <v>9.862081</v>
      </c>
      <c r="J146" s="4">
        <v>69.91689</v>
      </c>
      <c r="K146" s="4">
        <v>-10.5</v>
      </c>
      <c r="L146" s="4">
        <v>38.3</v>
      </c>
      <c r="M146" s="4">
        <v>0.046</v>
      </c>
      <c r="N146" s="4">
        <v>-122</v>
      </c>
      <c r="O146" s="4">
        <v>85</v>
      </c>
      <c r="P146" s="4">
        <v>375</v>
      </c>
      <c r="Q146" s="4">
        <v>-0.055</v>
      </c>
      <c r="R146" s="4">
        <v>10.494</v>
      </c>
      <c r="S146" s="4">
        <v>10.799</v>
      </c>
      <c r="T146" s="4">
        <v>2.47</v>
      </c>
      <c r="U146" s="4">
        <v>34.2</v>
      </c>
      <c r="V146" s="4">
        <v>53.7</v>
      </c>
      <c r="W146" s="4">
        <v>50.1</v>
      </c>
      <c r="X146" s="15">
        <v>-1.0038066</v>
      </c>
      <c r="Y146" s="3">
        <v>13</v>
      </c>
      <c r="Z146" s="3">
        <v>1.8</v>
      </c>
    </row>
    <row r="147" spans="1:26" ht="12">
      <c r="A147" s="4">
        <v>43554</v>
      </c>
      <c r="B147" s="4">
        <v>2008</v>
      </c>
      <c r="C147" s="4">
        <v>5</v>
      </c>
      <c r="D147" s="4">
        <v>11</v>
      </c>
      <c r="E147" s="4">
        <v>6.779</v>
      </c>
      <c r="F147" s="4" t="s">
        <v>80</v>
      </c>
      <c r="G147" s="4" t="s">
        <v>63</v>
      </c>
      <c r="H147" s="4" t="s">
        <v>47</v>
      </c>
      <c r="I147" s="4">
        <v>9.862081</v>
      </c>
      <c r="J147" s="4">
        <v>69.91689</v>
      </c>
      <c r="K147" s="4">
        <v>-11.2</v>
      </c>
      <c r="L147" s="4">
        <v>38</v>
      </c>
      <c r="M147" s="4">
        <v>0.046</v>
      </c>
      <c r="N147" s="4">
        <v>-122</v>
      </c>
      <c r="O147" s="4">
        <v>85</v>
      </c>
      <c r="P147" s="4">
        <v>377</v>
      </c>
      <c r="Q147" s="4">
        <v>-0.154</v>
      </c>
      <c r="R147" s="4">
        <v>10.484</v>
      </c>
      <c r="S147" s="4">
        <v>10.79</v>
      </c>
      <c r="T147" s="4">
        <v>4.47</v>
      </c>
      <c r="U147" s="4">
        <v>34.2</v>
      </c>
      <c r="V147" s="4">
        <v>53.7</v>
      </c>
      <c r="W147" s="4">
        <v>50.1</v>
      </c>
      <c r="X147" s="15">
        <v>-1.3475869</v>
      </c>
      <c r="Y147" s="3">
        <v>1.8</v>
      </c>
      <c r="Z147" s="3">
        <v>-13</v>
      </c>
    </row>
    <row r="148" spans="1:26" ht="12">
      <c r="A148" s="4">
        <v>43555</v>
      </c>
      <c r="B148" s="4">
        <v>2008</v>
      </c>
      <c r="C148" s="4">
        <v>5</v>
      </c>
      <c r="D148" s="4">
        <v>11</v>
      </c>
      <c r="E148" s="4">
        <v>6.894</v>
      </c>
      <c r="F148" s="4" t="s">
        <v>80</v>
      </c>
      <c r="G148" s="4" t="s">
        <v>63</v>
      </c>
      <c r="H148" s="4" t="s">
        <v>47</v>
      </c>
      <c r="I148" s="4">
        <v>9.862081</v>
      </c>
      <c r="J148" s="4">
        <v>69.91689</v>
      </c>
      <c r="K148" s="4">
        <v>-11.8</v>
      </c>
      <c r="L148" s="4">
        <v>37.7</v>
      </c>
      <c r="M148" s="4">
        <v>0.054</v>
      </c>
      <c r="N148" s="4">
        <v>-122</v>
      </c>
      <c r="O148" s="4">
        <v>85</v>
      </c>
      <c r="P148" s="4">
        <v>370</v>
      </c>
      <c r="Q148" s="4">
        <v>-0.252</v>
      </c>
      <c r="R148" s="4">
        <v>10.475</v>
      </c>
      <c r="S148" s="4">
        <v>10.781</v>
      </c>
      <c r="T148" s="4">
        <v>3.95</v>
      </c>
      <c r="U148" s="4">
        <v>34.2</v>
      </c>
      <c r="V148" s="4">
        <v>53.7</v>
      </c>
      <c r="W148" s="4">
        <v>50</v>
      </c>
      <c r="X148" s="15">
        <v>-1.4790876</v>
      </c>
      <c r="Y148" s="3">
        <v>-1.8</v>
      </c>
      <c r="Z148" s="3">
        <v>13</v>
      </c>
    </row>
    <row r="149" spans="1:26" ht="12">
      <c r="A149" s="4">
        <v>43556</v>
      </c>
      <c r="B149" s="4">
        <v>2008</v>
      </c>
      <c r="C149" s="4">
        <v>5</v>
      </c>
      <c r="D149" s="4">
        <v>11</v>
      </c>
      <c r="E149" s="4">
        <v>7.046</v>
      </c>
      <c r="F149" s="4" t="s">
        <v>80</v>
      </c>
      <c r="G149" s="4" t="s">
        <v>63</v>
      </c>
      <c r="H149" s="4" t="s">
        <v>47</v>
      </c>
      <c r="I149" s="4">
        <v>9.862081</v>
      </c>
      <c r="J149" s="4">
        <v>69.91689</v>
      </c>
      <c r="K149" s="4">
        <v>-12.6</v>
      </c>
      <c r="L149" s="4">
        <v>37.2</v>
      </c>
      <c r="M149" s="4">
        <v>0.051</v>
      </c>
      <c r="N149" s="4">
        <v>-122</v>
      </c>
      <c r="O149" s="4">
        <v>85</v>
      </c>
      <c r="P149" s="4">
        <v>372</v>
      </c>
      <c r="Q149" s="4">
        <v>-0.105</v>
      </c>
      <c r="R149" s="4">
        <v>10.45</v>
      </c>
      <c r="S149" s="4">
        <v>10.758</v>
      </c>
      <c r="T149" s="4">
        <v>2.77</v>
      </c>
      <c r="U149" s="4">
        <v>34.2</v>
      </c>
      <c r="V149" s="4">
        <v>53.7</v>
      </c>
      <c r="W149" s="4">
        <v>50</v>
      </c>
      <c r="X149" s="15">
        <v>-1.5241735</v>
      </c>
      <c r="Y149" s="3">
        <v>-12.9</v>
      </c>
      <c r="Z149" s="3">
        <v>-2.2</v>
      </c>
    </row>
    <row r="150" spans="1:26" ht="12">
      <c r="A150" s="4">
        <v>43557</v>
      </c>
      <c r="B150" s="4">
        <v>2008</v>
      </c>
      <c r="C150" s="4">
        <v>5</v>
      </c>
      <c r="D150" s="4">
        <v>11</v>
      </c>
      <c r="E150" s="4">
        <v>7.16</v>
      </c>
      <c r="F150" s="4" t="s">
        <v>80</v>
      </c>
      <c r="G150" s="4" t="s">
        <v>63</v>
      </c>
      <c r="H150" s="4" t="s">
        <v>47</v>
      </c>
      <c r="I150" s="4">
        <v>9.862081</v>
      </c>
      <c r="J150" s="4">
        <v>69.91689</v>
      </c>
      <c r="K150" s="4">
        <v>-13.2</v>
      </c>
      <c r="L150" s="4">
        <v>36.8</v>
      </c>
      <c r="M150" s="4">
        <v>0.051</v>
      </c>
      <c r="N150" s="4">
        <v>-122</v>
      </c>
      <c r="O150" s="4">
        <v>85</v>
      </c>
      <c r="P150" s="4">
        <v>375</v>
      </c>
      <c r="Q150" s="4">
        <v>-0.158</v>
      </c>
      <c r="R150" s="4">
        <v>10.445</v>
      </c>
      <c r="S150" s="4">
        <v>10.753</v>
      </c>
      <c r="T150" s="4">
        <v>2.22</v>
      </c>
      <c r="U150" s="4">
        <v>34.2</v>
      </c>
      <c r="V150" s="4">
        <v>53.7</v>
      </c>
      <c r="W150" s="4">
        <v>50</v>
      </c>
      <c r="X150" s="15">
        <v>-1.4941162</v>
      </c>
      <c r="Y150" s="3">
        <v>12.9</v>
      </c>
      <c r="Z150" s="3">
        <v>2.2</v>
      </c>
    </row>
    <row r="151" spans="1:26" ht="12">
      <c r="A151" s="4">
        <v>43558</v>
      </c>
      <c r="B151" s="4">
        <v>2008</v>
      </c>
      <c r="C151" s="4">
        <v>5</v>
      </c>
      <c r="D151" s="4">
        <v>11</v>
      </c>
      <c r="E151" s="4">
        <v>7.275</v>
      </c>
      <c r="F151" s="4" t="s">
        <v>80</v>
      </c>
      <c r="G151" s="4" t="s">
        <v>63</v>
      </c>
      <c r="H151" s="4" t="s">
        <v>47</v>
      </c>
      <c r="I151" s="4">
        <v>9.862081</v>
      </c>
      <c r="J151" s="4">
        <v>69.91689</v>
      </c>
      <c r="K151" s="4">
        <v>-13.8</v>
      </c>
      <c r="L151" s="4">
        <v>36.5</v>
      </c>
      <c r="M151" s="4">
        <v>0.05</v>
      </c>
      <c r="N151" s="4">
        <v>-122</v>
      </c>
      <c r="O151" s="4">
        <v>85</v>
      </c>
      <c r="P151" s="4">
        <v>375</v>
      </c>
      <c r="Q151" s="4">
        <v>-0.221</v>
      </c>
      <c r="R151" s="4">
        <v>10.439</v>
      </c>
      <c r="S151" s="4">
        <v>10.748</v>
      </c>
      <c r="T151" s="4">
        <v>2.24</v>
      </c>
      <c r="U151" s="4">
        <v>34.2</v>
      </c>
      <c r="V151" s="4">
        <v>53.7</v>
      </c>
      <c r="W151" s="4">
        <v>50.1</v>
      </c>
      <c r="X151" s="15">
        <v>-1.2010576</v>
      </c>
      <c r="Y151" s="3">
        <v>2.2</v>
      </c>
      <c r="Z151" s="3">
        <v>-12.9</v>
      </c>
    </row>
    <row r="152" spans="1:26" ht="12">
      <c r="A152" s="4">
        <v>43559</v>
      </c>
      <c r="B152" s="4">
        <v>2008</v>
      </c>
      <c r="C152" s="4">
        <v>5</v>
      </c>
      <c r="D152" s="4">
        <v>11</v>
      </c>
      <c r="E152" s="4">
        <v>7.389</v>
      </c>
      <c r="F152" s="4" t="s">
        <v>80</v>
      </c>
      <c r="G152" s="4" t="s">
        <v>63</v>
      </c>
      <c r="H152" s="4" t="s">
        <v>47</v>
      </c>
      <c r="I152" s="4">
        <v>9.862081</v>
      </c>
      <c r="J152" s="4">
        <v>69.91689</v>
      </c>
      <c r="K152" s="4">
        <v>-14.3</v>
      </c>
      <c r="L152" s="4">
        <v>36.1</v>
      </c>
      <c r="M152" s="4">
        <v>0.054</v>
      </c>
      <c r="N152" s="4">
        <v>-122</v>
      </c>
      <c r="O152" s="4">
        <v>85</v>
      </c>
      <c r="P152" s="4">
        <v>376</v>
      </c>
      <c r="Q152" s="4">
        <v>-0.173</v>
      </c>
      <c r="R152" s="4">
        <v>10.443</v>
      </c>
      <c r="S152" s="4">
        <v>10.752</v>
      </c>
      <c r="T152" s="4">
        <v>2.16</v>
      </c>
      <c r="U152" s="4">
        <v>34.3</v>
      </c>
      <c r="V152" s="4">
        <v>53.7</v>
      </c>
      <c r="W152" s="4">
        <v>50.1</v>
      </c>
      <c r="X152" s="15">
        <v>-1.4293052</v>
      </c>
      <c r="Y152" s="3">
        <v>-2.2</v>
      </c>
      <c r="Z152" s="3">
        <v>12.9</v>
      </c>
    </row>
    <row r="153" spans="1:26" ht="12">
      <c r="A153" s="4">
        <v>43560</v>
      </c>
      <c r="B153" s="4">
        <v>2008</v>
      </c>
      <c r="C153" s="4">
        <v>5</v>
      </c>
      <c r="D153" s="4">
        <v>11</v>
      </c>
      <c r="E153" s="4">
        <v>7.532</v>
      </c>
      <c r="F153" s="4" t="s">
        <v>80</v>
      </c>
      <c r="G153" s="4" t="s">
        <v>63</v>
      </c>
      <c r="H153" s="4" t="s">
        <v>47</v>
      </c>
      <c r="I153" s="4">
        <v>9.862081</v>
      </c>
      <c r="J153" s="4">
        <v>69.91689</v>
      </c>
      <c r="K153" s="4">
        <v>-15</v>
      </c>
      <c r="L153" s="4">
        <v>35.5</v>
      </c>
      <c r="M153" s="4">
        <v>0.045</v>
      </c>
      <c r="N153" s="4">
        <v>-122</v>
      </c>
      <c r="O153" s="4">
        <v>85</v>
      </c>
      <c r="P153" s="4">
        <v>156</v>
      </c>
      <c r="Q153" s="4">
        <v>-0.008</v>
      </c>
      <c r="R153" s="4">
        <v>10.446</v>
      </c>
      <c r="S153" s="4">
        <v>10.754</v>
      </c>
      <c r="T153" s="4">
        <v>1.39</v>
      </c>
      <c r="U153" s="4">
        <v>34.3</v>
      </c>
      <c r="V153" s="4">
        <v>0.2</v>
      </c>
      <c r="W153" s="4">
        <v>50</v>
      </c>
      <c r="X153" s="15">
        <v>-1.2001183</v>
      </c>
      <c r="Y153" s="3">
        <v>0</v>
      </c>
      <c r="Z153" s="3">
        <v>0</v>
      </c>
    </row>
    <row r="154" spans="1:26" ht="12">
      <c r="A154" s="4">
        <v>43561</v>
      </c>
      <c r="B154" s="4">
        <v>2008</v>
      </c>
      <c r="C154" s="4">
        <v>5</v>
      </c>
      <c r="D154" s="4">
        <v>11</v>
      </c>
      <c r="E154" s="4">
        <v>7.652</v>
      </c>
      <c r="F154" s="4" t="s">
        <v>80</v>
      </c>
      <c r="G154" s="4" t="s">
        <v>63</v>
      </c>
      <c r="H154" s="4" t="s">
        <v>47</v>
      </c>
      <c r="I154" s="4">
        <v>9.862081</v>
      </c>
      <c r="J154" s="4">
        <v>69.91689</v>
      </c>
      <c r="K154" s="4">
        <v>-15.6</v>
      </c>
      <c r="L154" s="4">
        <v>35.1</v>
      </c>
      <c r="M154" s="4">
        <v>0.045</v>
      </c>
      <c r="N154" s="4">
        <v>-122</v>
      </c>
      <c r="O154" s="4">
        <v>85</v>
      </c>
      <c r="P154" s="4">
        <v>371</v>
      </c>
      <c r="Q154" s="4">
        <v>-0.126</v>
      </c>
      <c r="R154" s="4">
        <v>10.434</v>
      </c>
      <c r="S154" s="4">
        <v>10.744</v>
      </c>
      <c r="T154" s="4">
        <v>3.03</v>
      </c>
      <c r="U154" s="4">
        <v>34.2</v>
      </c>
      <c r="V154" s="4">
        <v>53.7</v>
      </c>
      <c r="W154" s="4">
        <v>50</v>
      </c>
      <c r="X154" s="15">
        <v>-1.2001183</v>
      </c>
      <c r="Y154" s="3">
        <v>-12.8</v>
      </c>
      <c r="Z154" s="3">
        <v>-2.7</v>
      </c>
    </row>
    <row r="155" spans="1:26" ht="12">
      <c r="A155" s="4">
        <v>43562</v>
      </c>
      <c r="B155" s="4">
        <v>2008</v>
      </c>
      <c r="C155" s="4">
        <v>5</v>
      </c>
      <c r="D155" s="4">
        <v>11</v>
      </c>
      <c r="E155" s="4">
        <v>7.766</v>
      </c>
      <c r="F155" s="4" t="s">
        <v>80</v>
      </c>
      <c r="G155" s="4" t="s">
        <v>63</v>
      </c>
      <c r="H155" s="4" t="s">
        <v>47</v>
      </c>
      <c r="I155" s="4">
        <v>9.862081</v>
      </c>
      <c r="J155" s="4">
        <v>69.91689</v>
      </c>
      <c r="K155" s="4">
        <v>-16</v>
      </c>
      <c r="L155" s="4">
        <v>34.6</v>
      </c>
      <c r="M155" s="4">
        <v>0.041</v>
      </c>
      <c r="N155" s="4">
        <v>-122</v>
      </c>
      <c r="O155" s="4">
        <v>85</v>
      </c>
      <c r="P155" s="4">
        <v>371</v>
      </c>
      <c r="Q155" s="4">
        <v>-0.209</v>
      </c>
      <c r="R155" s="4">
        <v>10.425</v>
      </c>
      <c r="S155" s="4">
        <v>10.737</v>
      </c>
      <c r="T155" s="4">
        <v>5.56</v>
      </c>
      <c r="U155" s="4">
        <v>34.2</v>
      </c>
      <c r="V155" s="4">
        <v>53.7</v>
      </c>
      <c r="W155" s="4">
        <v>50</v>
      </c>
      <c r="X155" s="15">
        <v>-1.2855938</v>
      </c>
      <c r="Y155" s="3">
        <v>12.8</v>
      </c>
      <c r="Z155" s="3">
        <v>2.7</v>
      </c>
    </row>
    <row r="156" spans="1:26" ht="12">
      <c r="A156" s="4">
        <v>43563</v>
      </c>
      <c r="B156" s="4">
        <v>2008</v>
      </c>
      <c r="C156" s="4">
        <v>5</v>
      </c>
      <c r="D156" s="4">
        <v>11</v>
      </c>
      <c r="E156" s="4">
        <v>7.881</v>
      </c>
      <c r="F156" s="4" t="s">
        <v>80</v>
      </c>
      <c r="G156" s="4" t="s">
        <v>63</v>
      </c>
      <c r="H156" s="4" t="s">
        <v>47</v>
      </c>
      <c r="I156" s="4">
        <v>9.862081</v>
      </c>
      <c r="J156" s="4">
        <v>69.91689</v>
      </c>
      <c r="K156" s="4">
        <v>-16.5</v>
      </c>
      <c r="L156" s="4">
        <v>34.2</v>
      </c>
      <c r="M156" s="4">
        <v>0.051</v>
      </c>
      <c r="N156" s="4">
        <v>-122</v>
      </c>
      <c r="O156" s="4">
        <v>85</v>
      </c>
      <c r="P156" s="4">
        <v>375</v>
      </c>
      <c r="Q156" s="4">
        <v>-0.393</v>
      </c>
      <c r="R156" s="4">
        <v>10.406</v>
      </c>
      <c r="S156" s="4">
        <v>10.72</v>
      </c>
      <c r="T156" s="4">
        <v>2.6</v>
      </c>
      <c r="U156" s="4">
        <v>34.1</v>
      </c>
      <c r="V156" s="4">
        <v>53.7</v>
      </c>
      <c r="W156" s="4">
        <v>50.1</v>
      </c>
      <c r="X156" s="15">
        <v>-1.1033714</v>
      </c>
      <c r="Y156" s="3">
        <v>2.7</v>
      </c>
      <c r="Z156" s="3">
        <v>-12.8</v>
      </c>
    </row>
    <row r="157" spans="1:26" ht="12">
      <c r="A157" s="4">
        <v>43564</v>
      </c>
      <c r="B157" s="4">
        <v>2008</v>
      </c>
      <c r="C157" s="4">
        <v>5</v>
      </c>
      <c r="D157" s="4">
        <v>11</v>
      </c>
      <c r="E157" s="4">
        <v>7.995</v>
      </c>
      <c r="F157" s="4" t="s">
        <v>80</v>
      </c>
      <c r="G157" s="4" t="s">
        <v>63</v>
      </c>
      <c r="H157" s="4" t="s">
        <v>47</v>
      </c>
      <c r="I157" s="4">
        <v>9.862081</v>
      </c>
      <c r="J157" s="4">
        <v>69.91689</v>
      </c>
      <c r="K157" s="4">
        <v>-16.9</v>
      </c>
      <c r="L157" s="4">
        <v>33.7</v>
      </c>
      <c r="M157" s="4">
        <v>0.05</v>
      </c>
      <c r="N157" s="4">
        <v>-122</v>
      </c>
      <c r="O157" s="4">
        <v>85</v>
      </c>
      <c r="P157" s="4">
        <v>375</v>
      </c>
      <c r="Q157" s="4">
        <v>-0.436</v>
      </c>
      <c r="R157" s="4">
        <v>10.402</v>
      </c>
      <c r="S157" s="4">
        <v>10.716</v>
      </c>
      <c r="T157" s="4">
        <v>3.5</v>
      </c>
      <c r="U157" s="4">
        <v>34.1</v>
      </c>
      <c r="V157" s="4">
        <v>53.7</v>
      </c>
      <c r="W157" s="4">
        <v>50</v>
      </c>
      <c r="X157" s="15">
        <v>-1.0723748</v>
      </c>
      <c r="Y157" s="3">
        <v>-2.7</v>
      </c>
      <c r="Z157" s="3">
        <v>12.8</v>
      </c>
    </row>
    <row r="158" spans="1:26" ht="12">
      <c r="A158" s="4">
        <v>43565</v>
      </c>
      <c r="B158" s="4">
        <v>2008</v>
      </c>
      <c r="C158" s="4">
        <v>5</v>
      </c>
      <c r="D158" s="4">
        <v>11</v>
      </c>
      <c r="E158" s="4">
        <v>8.118</v>
      </c>
      <c r="F158" s="4" t="s">
        <v>80</v>
      </c>
      <c r="G158" s="4" t="s">
        <v>63</v>
      </c>
      <c r="H158" s="4" t="s">
        <v>47</v>
      </c>
      <c r="I158" s="4">
        <v>9.862081</v>
      </c>
      <c r="J158" s="4">
        <v>69.91689</v>
      </c>
      <c r="K158" s="4">
        <v>-17.4</v>
      </c>
      <c r="L158" s="4">
        <v>33.2</v>
      </c>
      <c r="M158" s="4">
        <v>0.05</v>
      </c>
      <c r="N158" s="4">
        <v>-122</v>
      </c>
      <c r="O158" s="4">
        <v>85</v>
      </c>
      <c r="P158" s="4">
        <v>371</v>
      </c>
      <c r="Q158" s="4">
        <v>-0.034</v>
      </c>
      <c r="R158" s="4">
        <v>10.388</v>
      </c>
      <c r="S158" s="4">
        <v>10.703</v>
      </c>
      <c r="T158" s="4">
        <v>1.57</v>
      </c>
      <c r="U158" s="4">
        <v>34.2</v>
      </c>
      <c r="V158" s="4">
        <v>53.7</v>
      </c>
      <c r="W158" s="4">
        <v>50.1</v>
      </c>
      <c r="X158" s="15">
        <v>-1.1418823</v>
      </c>
      <c r="Y158" s="3">
        <v>-12.7</v>
      </c>
      <c r="Z158" s="3">
        <v>-3.1</v>
      </c>
    </row>
    <row r="159" spans="1:26" ht="12">
      <c r="A159" s="4">
        <v>43566</v>
      </c>
      <c r="B159" s="4">
        <v>2008</v>
      </c>
      <c r="C159" s="4">
        <v>5</v>
      </c>
      <c r="D159" s="4">
        <v>11</v>
      </c>
      <c r="E159" s="4">
        <v>8.233</v>
      </c>
      <c r="F159" s="4" t="s">
        <v>80</v>
      </c>
      <c r="G159" s="4" t="s">
        <v>63</v>
      </c>
      <c r="H159" s="4" t="s">
        <v>47</v>
      </c>
      <c r="I159" s="4">
        <v>9.862081</v>
      </c>
      <c r="J159" s="4">
        <v>69.91689</v>
      </c>
      <c r="K159" s="4">
        <v>-17.8</v>
      </c>
      <c r="L159" s="4">
        <v>32.7</v>
      </c>
      <c r="M159" s="4">
        <v>0.053</v>
      </c>
      <c r="N159" s="4">
        <v>-122</v>
      </c>
      <c r="O159" s="4">
        <v>85</v>
      </c>
      <c r="P159" s="4">
        <v>376</v>
      </c>
      <c r="Q159" s="4">
        <v>-0.108</v>
      </c>
      <c r="R159" s="4">
        <v>10.381</v>
      </c>
      <c r="S159" s="4">
        <v>10.697</v>
      </c>
      <c r="T159" s="4">
        <v>2.28</v>
      </c>
      <c r="U159" s="4">
        <v>34.2</v>
      </c>
      <c r="V159" s="4">
        <v>53.7</v>
      </c>
      <c r="W159" s="4">
        <v>50.1</v>
      </c>
      <c r="X159" s="15">
        <v>-1.017896</v>
      </c>
      <c r="Y159" s="3">
        <v>12.7</v>
      </c>
      <c r="Z159" s="3">
        <v>3.1</v>
      </c>
    </row>
    <row r="160" spans="1:26" ht="12">
      <c r="A160" s="4">
        <v>43567</v>
      </c>
      <c r="B160" s="4">
        <v>2008</v>
      </c>
      <c r="C160" s="4">
        <v>5</v>
      </c>
      <c r="D160" s="4">
        <v>11</v>
      </c>
      <c r="E160" s="4">
        <v>8.347</v>
      </c>
      <c r="F160" s="4" t="s">
        <v>80</v>
      </c>
      <c r="G160" s="4" t="s">
        <v>63</v>
      </c>
      <c r="H160" s="4" t="s">
        <v>47</v>
      </c>
      <c r="I160" s="4">
        <v>9.862081</v>
      </c>
      <c r="J160" s="4">
        <v>69.91689</v>
      </c>
      <c r="K160" s="4">
        <v>-18.2</v>
      </c>
      <c r="L160" s="4">
        <v>32.2</v>
      </c>
      <c r="M160" s="4">
        <v>0.059</v>
      </c>
      <c r="N160" s="4">
        <v>-122</v>
      </c>
      <c r="O160" s="4">
        <v>85</v>
      </c>
      <c r="P160" s="4">
        <v>375</v>
      </c>
      <c r="Q160" s="4">
        <v>-0.243</v>
      </c>
      <c r="R160" s="4">
        <v>10.368</v>
      </c>
      <c r="S160" s="4">
        <v>10.686</v>
      </c>
      <c r="T160" s="4">
        <v>3.14</v>
      </c>
      <c r="U160" s="4">
        <v>34.2</v>
      </c>
      <c r="V160" s="4">
        <v>53.7</v>
      </c>
      <c r="W160" s="4">
        <v>50.1</v>
      </c>
      <c r="X160" s="15">
        <v>-1.0376211</v>
      </c>
      <c r="Y160" s="3">
        <v>3.1</v>
      </c>
      <c r="Z160" s="3">
        <v>-12.7</v>
      </c>
    </row>
    <row r="161" spans="1:26" ht="12">
      <c r="A161" s="4">
        <v>43568</v>
      </c>
      <c r="B161" s="4">
        <v>2008</v>
      </c>
      <c r="C161" s="4">
        <v>5</v>
      </c>
      <c r="D161" s="4">
        <v>11</v>
      </c>
      <c r="E161" s="4">
        <v>8.46</v>
      </c>
      <c r="F161" s="4" t="s">
        <v>80</v>
      </c>
      <c r="G161" s="4" t="s">
        <v>63</v>
      </c>
      <c r="H161" s="4" t="s">
        <v>47</v>
      </c>
      <c r="I161" s="4">
        <v>9.862081</v>
      </c>
      <c r="J161" s="4">
        <v>69.91689</v>
      </c>
      <c r="K161" s="4">
        <v>-18.5</v>
      </c>
      <c r="L161" s="4">
        <v>31.7</v>
      </c>
      <c r="M161" s="4">
        <v>0.059</v>
      </c>
      <c r="N161" s="4">
        <v>-122</v>
      </c>
      <c r="O161" s="4">
        <v>85</v>
      </c>
      <c r="P161" s="4">
        <v>375</v>
      </c>
      <c r="Q161" s="4">
        <v>-0.315</v>
      </c>
      <c r="R161" s="4">
        <v>10.361</v>
      </c>
      <c r="S161" s="4">
        <v>10.68</v>
      </c>
      <c r="T161" s="4">
        <v>1.76</v>
      </c>
      <c r="U161" s="4">
        <v>34.2</v>
      </c>
      <c r="V161" s="4">
        <v>53.7</v>
      </c>
      <c r="W161" s="4">
        <v>50.1</v>
      </c>
      <c r="X161" s="15">
        <v>-1.082707</v>
      </c>
      <c r="Y161" s="3">
        <v>-3.1</v>
      </c>
      <c r="Z161" s="3">
        <v>12.7</v>
      </c>
    </row>
    <row r="162" spans="1:26" ht="12">
      <c r="A162" s="4">
        <v>43569</v>
      </c>
      <c r="B162" s="4">
        <v>2008</v>
      </c>
      <c r="C162" s="4">
        <v>5</v>
      </c>
      <c r="D162" s="4">
        <v>11</v>
      </c>
      <c r="E162" s="4">
        <v>8.576</v>
      </c>
      <c r="F162" s="4" t="s">
        <v>80</v>
      </c>
      <c r="G162" s="4" t="s">
        <v>63</v>
      </c>
      <c r="H162" s="4" t="s">
        <v>47</v>
      </c>
      <c r="I162" s="4">
        <v>9.862081</v>
      </c>
      <c r="J162" s="4">
        <v>69.91689</v>
      </c>
      <c r="K162" s="4">
        <v>-18.9</v>
      </c>
      <c r="L162" s="4">
        <v>31.2</v>
      </c>
      <c r="M162" s="4">
        <v>0.059</v>
      </c>
      <c r="N162" s="4">
        <v>-122</v>
      </c>
      <c r="O162" s="4">
        <v>85</v>
      </c>
      <c r="P162" s="4">
        <v>156</v>
      </c>
      <c r="Q162" s="4">
        <v>-0.033</v>
      </c>
      <c r="R162" s="4">
        <v>10.36</v>
      </c>
      <c r="S162" s="4">
        <v>10.677</v>
      </c>
      <c r="T162" s="4">
        <v>1.96</v>
      </c>
      <c r="U162" s="4">
        <v>34.3</v>
      </c>
      <c r="V162" s="4">
        <v>0.2</v>
      </c>
      <c r="W162" s="4">
        <v>50.1</v>
      </c>
      <c r="X162" s="15">
        <v>-1.2358114</v>
      </c>
      <c r="Y162" s="3">
        <v>0</v>
      </c>
      <c r="Z162" s="3">
        <v>0</v>
      </c>
    </row>
    <row r="163" spans="1:26" ht="12">
      <c r="A163" s="4">
        <v>43570</v>
      </c>
      <c r="B163" s="4">
        <v>2008</v>
      </c>
      <c r="C163" s="4">
        <v>5</v>
      </c>
      <c r="D163" s="4">
        <v>11</v>
      </c>
      <c r="E163" s="4">
        <v>8.684</v>
      </c>
      <c r="F163" s="4" t="s">
        <v>64</v>
      </c>
      <c r="G163" s="4" t="s">
        <v>63</v>
      </c>
      <c r="H163" s="4" t="s">
        <v>47</v>
      </c>
      <c r="I163" s="4">
        <v>10.285547</v>
      </c>
      <c r="J163" s="4">
        <v>12.55913</v>
      </c>
      <c r="K163" s="4">
        <v>-90.6</v>
      </c>
      <c r="L163" s="4">
        <v>42</v>
      </c>
      <c r="M163" s="4">
        <v>0.053</v>
      </c>
      <c r="N163" s="4">
        <v>-122</v>
      </c>
      <c r="O163" s="4">
        <v>85</v>
      </c>
      <c r="P163" s="4">
        <v>97</v>
      </c>
      <c r="Q163" s="4">
        <v>-0.071</v>
      </c>
      <c r="R163" s="4">
        <v>10.453</v>
      </c>
      <c r="S163" s="4">
        <v>10.759</v>
      </c>
      <c r="T163" s="4">
        <v>1.7</v>
      </c>
      <c r="U163" s="4">
        <v>34.3</v>
      </c>
      <c r="V163" s="4">
        <v>0</v>
      </c>
      <c r="W163" s="4">
        <v>50.1</v>
      </c>
      <c r="X163" s="15">
        <v>-1.3203475</v>
      </c>
      <c r="Y163" s="3">
        <v>0</v>
      </c>
      <c r="Z163" s="3">
        <v>0</v>
      </c>
    </row>
    <row r="164" spans="1:26" ht="12">
      <c r="A164" s="4">
        <v>43571</v>
      </c>
      <c r="B164" s="4">
        <v>2008</v>
      </c>
      <c r="C164" s="4">
        <v>5</v>
      </c>
      <c r="D164" s="4">
        <v>11</v>
      </c>
      <c r="E164" s="4">
        <v>8.857</v>
      </c>
      <c r="F164" s="4" t="s">
        <v>64</v>
      </c>
      <c r="G164" s="4" t="s">
        <v>63</v>
      </c>
      <c r="H164" s="4" t="s">
        <v>47</v>
      </c>
      <c r="I164" s="4">
        <v>10.285551</v>
      </c>
      <c r="J164" s="4">
        <v>12.5591</v>
      </c>
      <c r="K164" s="4">
        <v>-89.7</v>
      </c>
      <c r="L164" s="4">
        <v>39.6</v>
      </c>
      <c r="M164" s="4">
        <v>0.053</v>
      </c>
      <c r="N164" s="4">
        <v>-116</v>
      </c>
      <c r="O164" s="4">
        <v>91</v>
      </c>
      <c r="P164" s="4">
        <v>581</v>
      </c>
      <c r="Q164" s="4">
        <v>-0.152</v>
      </c>
      <c r="R164" s="4">
        <v>10.424</v>
      </c>
      <c r="S164" s="4">
        <v>10.732</v>
      </c>
      <c r="T164" s="4">
        <v>6.82</v>
      </c>
      <c r="U164" s="4">
        <v>34.3</v>
      </c>
      <c r="V164" s="4">
        <v>0.1</v>
      </c>
      <c r="W164" s="4">
        <v>50.1</v>
      </c>
      <c r="X164" s="15">
        <v>-1.3701299</v>
      </c>
      <c r="Y164" s="3">
        <v>0</v>
      </c>
      <c r="Z164" s="3">
        <v>0</v>
      </c>
    </row>
    <row r="165" spans="1:26" ht="12">
      <c r="A165" s="4">
        <v>43572</v>
      </c>
      <c r="B165" s="4">
        <v>2008</v>
      </c>
      <c r="C165" s="4">
        <v>5</v>
      </c>
      <c r="D165" s="4">
        <v>11</v>
      </c>
      <c r="E165" s="4">
        <v>9.045</v>
      </c>
      <c r="F165" s="4" t="s">
        <v>64</v>
      </c>
      <c r="G165" s="4" t="s">
        <v>63</v>
      </c>
      <c r="H165" s="4" t="s">
        <v>47</v>
      </c>
      <c r="I165" s="4">
        <v>10.285559</v>
      </c>
      <c r="J165" s="4">
        <v>12.55905</v>
      </c>
      <c r="K165" s="4">
        <v>-88.8</v>
      </c>
      <c r="L165" s="4">
        <v>36.9</v>
      </c>
      <c r="M165" s="4">
        <v>0.067</v>
      </c>
      <c r="N165" s="4">
        <v>-116</v>
      </c>
      <c r="O165" s="4">
        <v>91</v>
      </c>
      <c r="P165" s="4">
        <v>580</v>
      </c>
      <c r="Q165" s="4">
        <v>-0.174</v>
      </c>
      <c r="R165" s="4">
        <v>10.393</v>
      </c>
      <c r="S165" s="4">
        <v>10.705</v>
      </c>
      <c r="T165" s="4">
        <v>7.07</v>
      </c>
      <c r="U165" s="4">
        <v>34.3</v>
      </c>
      <c r="V165" s="4">
        <v>0.1</v>
      </c>
      <c r="W165" s="4">
        <v>50.1</v>
      </c>
      <c r="X165" s="15">
        <v>-1.2855938</v>
      </c>
      <c r="Y165" s="3">
        <v>0</v>
      </c>
      <c r="Z165" s="3">
        <v>0</v>
      </c>
    </row>
    <row r="166" spans="1:26" ht="12">
      <c r="A166" s="4">
        <v>43573</v>
      </c>
      <c r="B166" s="4">
        <v>2008</v>
      </c>
      <c r="C166" s="4">
        <v>5</v>
      </c>
      <c r="D166" s="4">
        <v>11</v>
      </c>
      <c r="E166" s="4">
        <v>9.303</v>
      </c>
      <c r="F166" s="4" t="s">
        <v>71</v>
      </c>
      <c r="G166" s="4" t="s">
        <v>63</v>
      </c>
      <c r="H166" s="4" t="s">
        <v>47</v>
      </c>
      <c r="I166" s="4">
        <v>16.48918</v>
      </c>
      <c r="J166" s="4">
        <v>-24.37097</v>
      </c>
      <c r="K166" s="4">
        <v>141.4</v>
      </c>
      <c r="L166" s="4">
        <v>34.6</v>
      </c>
      <c r="M166" s="4">
        <v>0.064</v>
      </c>
      <c r="N166" s="4">
        <v>-116</v>
      </c>
      <c r="O166" s="4">
        <v>91</v>
      </c>
      <c r="P166" s="4">
        <v>172</v>
      </c>
      <c r="Q166" s="4">
        <v>0.002</v>
      </c>
      <c r="R166" s="4">
        <v>10.373</v>
      </c>
      <c r="S166" s="4">
        <v>10.689</v>
      </c>
      <c r="T166" s="4">
        <v>0.97</v>
      </c>
      <c r="U166" s="4">
        <v>34.3</v>
      </c>
      <c r="V166" s="4">
        <v>0.1</v>
      </c>
      <c r="W166" s="4">
        <v>50.1</v>
      </c>
      <c r="X166" s="15">
        <v>-0.98408154</v>
      </c>
      <c r="Y166" s="3">
        <v>0</v>
      </c>
      <c r="Z166" s="3">
        <v>0</v>
      </c>
    </row>
    <row r="167" spans="1:26" ht="12">
      <c r="A167" s="4">
        <v>43574</v>
      </c>
      <c r="B167" s="4">
        <v>2008</v>
      </c>
      <c r="C167" s="4">
        <v>5</v>
      </c>
      <c r="D167" s="4">
        <v>11</v>
      </c>
      <c r="E167" s="4">
        <v>9.395</v>
      </c>
      <c r="F167" s="4" t="s">
        <v>78</v>
      </c>
      <c r="G167" s="4" t="s">
        <v>63</v>
      </c>
      <c r="H167" s="4" t="s">
        <v>47</v>
      </c>
      <c r="I167" s="4">
        <v>16.907555</v>
      </c>
      <c r="J167" s="4">
        <v>-16.07889</v>
      </c>
      <c r="K167" s="4">
        <v>130.2</v>
      </c>
      <c r="L167" s="4">
        <v>37.4</v>
      </c>
      <c r="M167" s="4">
        <v>0.064</v>
      </c>
      <c r="N167" s="4">
        <v>-108</v>
      </c>
      <c r="O167" s="4">
        <v>87</v>
      </c>
      <c r="P167" s="4">
        <v>160</v>
      </c>
      <c r="Q167" s="4">
        <v>0.007</v>
      </c>
      <c r="R167" s="4">
        <v>10.379</v>
      </c>
      <c r="S167" s="4">
        <v>10.693</v>
      </c>
      <c r="T167" s="4">
        <v>0.6</v>
      </c>
      <c r="U167" s="4">
        <v>34.3</v>
      </c>
      <c r="V167" s="4">
        <v>0.1</v>
      </c>
      <c r="W167" s="4">
        <v>50.1</v>
      </c>
      <c r="X167" s="15">
        <v>-0.81970573</v>
      </c>
      <c r="Y167" s="3">
        <v>0</v>
      </c>
      <c r="Z167" s="3">
        <v>0</v>
      </c>
    </row>
    <row r="168" spans="1:26" ht="12">
      <c r="A168" s="4">
        <v>43575</v>
      </c>
      <c r="B168" s="4">
        <v>2008</v>
      </c>
      <c r="C168" s="4">
        <v>5</v>
      </c>
      <c r="D168" s="4">
        <v>11</v>
      </c>
      <c r="E168" s="4">
        <v>9.616</v>
      </c>
      <c r="F168" s="4" t="s">
        <v>78</v>
      </c>
      <c r="G168" s="4" t="s">
        <v>63</v>
      </c>
      <c r="H168" s="4" t="s">
        <v>47</v>
      </c>
      <c r="I168" s="4">
        <v>16.907555</v>
      </c>
      <c r="J168" s="4">
        <v>-16.07889</v>
      </c>
      <c r="K168" s="4">
        <v>132.9</v>
      </c>
      <c r="L168" s="4">
        <v>39.7</v>
      </c>
      <c r="M168" s="4">
        <v>0.062</v>
      </c>
      <c r="N168" s="4">
        <v>-108</v>
      </c>
      <c r="O168" s="4">
        <v>87</v>
      </c>
      <c r="P168" s="4">
        <v>370</v>
      </c>
      <c r="Q168" s="4">
        <v>0.021</v>
      </c>
      <c r="R168" s="4">
        <v>10.377</v>
      </c>
      <c r="S168" s="4">
        <v>10.693</v>
      </c>
      <c r="T168" s="4">
        <v>1.27</v>
      </c>
      <c r="U168" s="4">
        <v>33.8</v>
      </c>
      <c r="V168" s="4">
        <v>132.9</v>
      </c>
      <c r="W168" s="4">
        <v>50.1</v>
      </c>
      <c r="X168" s="15">
        <v>-0.5689152</v>
      </c>
      <c r="Y168" s="3">
        <v>-13</v>
      </c>
      <c r="Z168" s="3">
        <v>-1.8</v>
      </c>
    </row>
    <row r="169" spans="1:26" ht="12">
      <c r="A169" s="4">
        <v>43576</v>
      </c>
      <c r="B169" s="4">
        <v>2008</v>
      </c>
      <c r="C169" s="4">
        <v>5</v>
      </c>
      <c r="D169" s="4">
        <v>11</v>
      </c>
      <c r="E169" s="4">
        <v>9.729</v>
      </c>
      <c r="F169" s="4" t="s">
        <v>78</v>
      </c>
      <c r="G169" s="4" t="s">
        <v>63</v>
      </c>
      <c r="H169" s="4" t="s">
        <v>47</v>
      </c>
      <c r="I169" s="4">
        <v>16.907555</v>
      </c>
      <c r="J169" s="4">
        <v>-16.07889</v>
      </c>
      <c r="K169" s="4">
        <v>134.4</v>
      </c>
      <c r="L169" s="4">
        <v>40.9</v>
      </c>
      <c r="M169" s="4">
        <v>0.067</v>
      </c>
      <c r="N169" s="4">
        <v>-108</v>
      </c>
      <c r="O169" s="4">
        <v>87</v>
      </c>
      <c r="P169" s="4">
        <v>377</v>
      </c>
      <c r="Q169" s="4">
        <v>0.07</v>
      </c>
      <c r="R169" s="4">
        <v>10.382</v>
      </c>
      <c r="S169" s="4">
        <v>10.697</v>
      </c>
      <c r="T169" s="4">
        <v>1.87</v>
      </c>
      <c r="U169" s="4">
        <v>33.9</v>
      </c>
      <c r="V169" s="4">
        <v>133</v>
      </c>
      <c r="W169" s="4">
        <v>50.1</v>
      </c>
      <c r="X169" s="15">
        <v>-0.40829655</v>
      </c>
      <c r="Y169" s="3">
        <v>13</v>
      </c>
      <c r="Z169" s="3">
        <v>1.8</v>
      </c>
    </row>
    <row r="170" spans="1:26" ht="12">
      <c r="A170" s="4">
        <v>43577</v>
      </c>
      <c r="B170" s="4">
        <v>2008</v>
      </c>
      <c r="C170" s="4">
        <v>5</v>
      </c>
      <c r="D170" s="4">
        <v>11</v>
      </c>
      <c r="E170" s="4">
        <v>9.843</v>
      </c>
      <c r="F170" s="4" t="s">
        <v>78</v>
      </c>
      <c r="G170" s="4" t="s">
        <v>63</v>
      </c>
      <c r="H170" s="4" t="s">
        <v>47</v>
      </c>
      <c r="I170" s="4">
        <v>16.907555</v>
      </c>
      <c r="J170" s="4">
        <v>-16.07889</v>
      </c>
      <c r="K170" s="4">
        <v>136</v>
      </c>
      <c r="L170" s="4">
        <v>42</v>
      </c>
      <c r="M170" s="4">
        <v>0.067</v>
      </c>
      <c r="N170" s="4">
        <v>-108</v>
      </c>
      <c r="O170" s="4">
        <v>87</v>
      </c>
      <c r="P170" s="4">
        <v>375</v>
      </c>
      <c r="Q170" s="4">
        <v>0.146</v>
      </c>
      <c r="R170" s="4">
        <v>10.39</v>
      </c>
      <c r="S170" s="4">
        <v>10.704</v>
      </c>
      <c r="T170" s="4">
        <v>1.99</v>
      </c>
      <c r="U170" s="4">
        <v>34</v>
      </c>
      <c r="V170" s="4">
        <v>133</v>
      </c>
      <c r="W170" s="4">
        <v>50.1</v>
      </c>
      <c r="X170" s="15">
        <v>-0.43365739</v>
      </c>
      <c r="Y170" s="3">
        <v>1.8</v>
      </c>
      <c r="Z170" s="3">
        <v>-13</v>
      </c>
    </row>
    <row r="171" spans="1:26" ht="12">
      <c r="A171" s="4">
        <v>43578</v>
      </c>
      <c r="B171" s="4">
        <v>2008</v>
      </c>
      <c r="C171" s="4">
        <v>5</v>
      </c>
      <c r="D171" s="4">
        <v>11</v>
      </c>
      <c r="E171" s="4">
        <v>9.956</v>
      </c>
      <c r="F171" s="4" t="s">
        <v>78</v>
      </c>
      <c r="G171" s="4" t="s">
        <v>63</v>
      </c>
      <c r="H171" s="4" t="s">
        <v>47</v>
      </c>
      <c r="I171" s="4">
        <v>16.907555</v>
      </c>
      <c r="J171" s="4">
        <v>-16.07889</v>
      </c>
      <c r="K171" s="4">
        <v>137.6</v>
      </c>
      <c r="L171" s="4">
        <v>43.1</v>
      </c>
      <c r="M171" s="4">
        <v>0.067</v>
      </c>
      <c r="N171" s="4">
        <v>-108</v>
      </c>
      <c r="O171" s="4">
        <v>87</v>
      </c>
      <c r="P171" s="4">
        <v>372</v>
      </c>
      <c r="Q171" s="4">
        <v>0.184</v>
      </c>
      <c r="R171" s="4">
        <v>10.394</v>
      </c>
      <c r="S171" s="4">
        <v>10.708</v>
      </c>
      <c r="T171" s="4">
        <v>2.34</v>
      </c>
      <c r="U171" s="4">
        <v>34</v>
      </c>
      <c r="V171" s="4">
        <v>133.1</v>
      </c>
      <c r="W171" s="4">
        <v>50.1</v>
      </c>
      <c r="X171" s="15">
        <v>-0.49471126</v>
      </c>
      <c r="Y171" s="3">
        <v>-1.8</v>
      </c>
      <c r="Z171" s="3">
        <v>13</v>
      </c>
    </row>
    <row r="172" spans="1:26" ht="12">
      <c r="A172" s="4">
        <v>43579</v>
      </c>
      <c r="B172" s="4">
        <v>2008</v>
      </c>
      <c r="C172" s="4">
        <v>5</v>
      </c>
      <c r="D172" s="4">
        <v>11</v>
      </c>
      <c r="E172" s="4">
        <v>10.062</v>
      </c>
      <c r="F172" s="4" t="s">
        <v>71</v>
      </c>
      <c r="G172" s="4" t="s">
        <v>63</v>
      </c>
      <c r="H172" s="4" t="s">
        <v>47</v>
      </c>
      <c r="I172" s="4">
        <v>16.48918</v>
      </c>
      <c r="J172" s="4">
        <v>-24.37097</v>
      </c>
      <c r="K172" s="4">
        <v>152.1</v>
      </c>
      <c r="L172" s="4">
        <v>40.6</v>
      </c>
      <c r="M172" s="4">
        <v>0.07</v>
      </c>
      <c r="N172" s="4">
        <v>-108</v>
      </c>
      <c r="O172" s="4">
        <v>87</v>
      </c>
      <c r="P172" s="4">
        <v>159</v>
      </c>
      <c r="Q172" s="4">
        <v>-0.017</v>
      </c>
      <c r="R172" s="4">
        <v>10.384</v>
      </c>
      <c r="S172" s="4">
        <v>10.698</v>
      </c>
      <c r="T172" s="4">
        <v>0.81</v>
      </c>
      <c r="U172" s="4">
        <v>34.2</v>
      </c>
      <c r="V172" s="4">
        <v>0.2</v>
      </c>
      <c r="W172" s="4">
        <v>50.1</v>
      </c>
      <c r="X172" s="15">
        <v>-0.74550179</v>
      </c>
      <c r="Y172" s="3">
        <v>0</v>
      </c>
      <c r="Z172" s="3">
        <v>0</v>
      </c>
    </row>
    <row r="173" spans="1:26" ht="12">
      <c r="A173">
        <v>43715</v>
      </c>
      <c r="B173">
        <v>2008</v>
      </c>
      <c r="C173">
        <v>5</v>
      </c>
      <c r="D173">
        <v>11</v>
      </c>
      <c r="E173">
        <v>15.831</v>
      </c>
      <c r="F173" t="s">
        <v>81</v>
      </c>
      <c r="G173" t="s">
        <v>63</v>
      </c>
      <c r="H173" t="s">
        <v>47</v>
      </c>
      <c r="I173">
        <v>19.601965</v>
      </c>
      <c r="J173">
        <v>-21.653</v>
      </c>
      <c r="K173">
        <v>203.6</v>
      </c>
      <c r="L173">
        <v>45.4</v>
      </c>
      <c r="M173">
        <v>0.102</v>
      </c>
      <c r="N173">
        <v>-114.4</v>
      </c>
      <c r="O173">
        <v>91.6</v>
      </c>
      <c r="P173">
        <v>579</v>
      </c>
      <c r="Q173">
        <v>-0.046</v>
      </c>
      <c r="R173">
        <v>10.269</v>
      </c>
      <c r="S173">
        <v>10.597</v>
      </c>
      <c r="T173">
        <v>3.32</v>
      </c>
      <c r="U173">
        <v>34.3</v>
      </c>
      <c r="V173">
        <v>0</v>
      </c>
      <c r="W173">
        <v>50.1</v>
      </c>
      <c r="X173" s="15">
        <v>-1.3100153</v>
      </c>
      <c r="Y173" s="3">
        <v>0</v>
      </c>
      <c r="Z173" s="3">
        <v>0</v>
      </c>
    </row>
    <row r="174" spans="1:26" ht="12">
      <c r="A174">
        <v>43716</v>
      </c>
      <c r="B174">
        <v>2008</v>
      </c>
      <c r="C174">
        <v>5</v>
      </c>
      <c r="D174">
        <v>11</v>
      </c>
      <c r="E174">
        <v>16.019</v>
      </c>
      <c r="F174" t="s">
        <v>81</v>
      </c>
      <c r="G174" t="s">
        <v>63</v>
      </c>
      <c r="H174" t="s">
        <v>47</v>
      </c>
      <c r="I174">
        <v>19.601961</v>
      </c>
      <c r="J174">
        <v>-21.65303</v>
      </c>
      <c r="K174">
        <v>206.9</v>
      </c>
      <c r="L174">
        <v>44.3</v>
      </c>
      <c r="M174">
        <v>0.079</v>
      </c>
      <c r="N174">
        <v>-114.4</v>
      </c>
      <c r="O174">
        <v>91.6</v>
      </c>
      <c r="P174">
        <v>580</v>
      </c>
      <c r="Q174">
        <v>0.004</v>
      </c>
      <c r="R174">
        <v>10.269</v>
      </c>
      <c r="S174">
        <v>10.635</v>
      </c>
      <c r="T174">
        <v>2.65</v>
      </c>
      <c r="U174">
        <v>34.3</v>
      </c>
      <c r="V174">
        <v>0</v>
      </c>
      <c r="W174">
        <v>50.1</v>
      </c>
      <c r="X174" s="15">
        <v>-1.4086408</v>
      </c>
      <c r="Y174" s="3">
        <v>0</v>
      </c>
      <c r="Z174" s="3">
        <v>0</v>
      </c>
    </row>
    <row r="175" spans="1:26" ht="12">
      <c r="A175">
        <v>43717</v>
      </c>
      <c r="B175">
        <v>2008</v>
      </c>
      <c r="C175">
        <v>5</v>
      </c>
      <c r="D175">
        <v>11</v>
      </c>
      <c r="E175">
        <v>16.236</v>
      </c>
      <c r="F175" t="s">
        <v>75</v>
      </c>
      <c r="G175" t="s">
        <v>63</v>
      </c>
      <c r="H175" t="s">
        <v>47</v>
      </c>
      <c r="I175">
        <v>21.005527</v>
      </c>
      <c r="J175">
        <v>36.49583</v>
      </c>
      <c r="K175">
        <v>-6</v>
      </c>
      <c r="L175">
        <v>73.3</v>
      </c>
      <c r="M175">
        <v>0.085</v>
      </c>
      <c r="N175">
        <v>-114.4</v>
      </c>
      <c r="O175">
        <v>91.6</v>
      </c>
      <c r="P175">
        <v>159</v>
      </c>
      <c r="Q175">
        <v>-0.047</v>
      </c>
      <c r="R175">
        <v>10.342</v>
      </c>
      <c r="S175">
        <v>10.7</v>
      </c>
      <c r="T175">
        <v>2.03</v>
      </c>
      <c r="U175">
        <v>34.3</v>
      </c>
      <c r="V175">
        <v>0.1</v>
      </c>
      <c r="W175">
        <v>50.1</v>
      </c>
      <c r="X175" s="15">
        <v>-1.6049525</v>
      </c>
      <c r="Y175" s="3">
        <v>0</v>
      </c>
      <c r="Z175" s="3">
        <v>0</v>
      </c>
    </row>
    <row r="176" spans="1:26" ht="12">
      <c r="A176">
        <v>43718</v>
      </c>
      <c r="B176">
        <v>2008</v>
      </c>
      <c r="C176">
        <v>5</v>
      </c>
      <c r="D176">
        <v>11</v>
      </c>
      <c r="E176">
        <v>16.403</v>
      </c>
      <c r="F176" t="s">
        <v>74</v>
      </c>
      <c r="G176" t="s">
        <v>63</v>
      </c>
      <c r="H176" t="s">
        <v>47</v>
      </c>
      <c r="I176">
        <v>20.620583</v>
      </c>
      <c r="J176">
        <v>42.14806</v>
      </c>
      <c r="K176">
        <v>-19.1</v>
      </c>
      <c r="L176">
        <v>66.1</v>
      </c>
      <c r="M176">
        <v>0.089</v>
      </c>
      <c r="N176">
        <v>-116</v>
      </c>
      <c r="O176">
        <v>89</v>
      </c>
      <c r="P176">
        <v>160</v>
      </c>
      <c r="Q176">
        <v>-0.013</v>
      </c>
      <c r="R176">
        <v>10.331</v>
      </c>
      <c r="S176">
        <v>10.69</v>
      </c>
      <c r="T176">
        <v>0.67</v>
      </c>
      <c r="U176">
        <v>35.1</v>
      </c>
      <c r="V176">
        <v>133.9</v>
      </c>
      <c r="W176">
        <v>50.1</v>
      </c>
      <c r="X176" s="15">
        <v>-1.4734518</v>
      </c>
      <c r="Y176" s="3">
        <v>0</v>
      </c>
      <c r="Z176" s="3">
        <v>0</v>
      </c>
    </row>
    <row r="177" spans="1:26" ht="12">
      <c r="A177">
        <v>43719</v>
      </c>
      <c r="B177">
        <v>2008</v>
      </c>
      <c r="C177">
        <v>5</v>
      </c>
      <c r="D177">
        <v>11</v>
      </c>
      <c r="E177">
        <v>16.486</v>
      </c>
      <c r="F177" t="s">
        <v>74</v>
      </c>
      <c r="G177" t="s">
        <v>63</v>
      </c>
      <c r="H177" t="s">
        <v>47</v>
      </c>
      <c r="I177">
        <v>20.620583</v>
      </c>
      <c r="J177">
        <v>42.14806</v>
      </c>
      <c r="K177">
        <v>-21.2</v>
      </c>
      <c r="L177">
        <v>65.7</v>
      </c>
      <c r="M177">
        <v>0.089</v>
      </c>
      <c r="N177">
        <v>-116</v>
      </c>
      <c r="O177">
        <v>89</v>
      </c>
      <c r="P177">
        <v>370</v>
      </c>
      <c r="Q177">
        <v>-0.048</v>
      </c>
      <c r="R177">
        <v>10.326</v>
      </c>
      <c r="S177">
        <v>10.687</v>
      </c>
      <c r="T177">
        <v>1.42</v>
      </c>
      <c r="U177">
        <v>34.8</v>
      </c>
      <c r="V177">
        <v>134</v>
      </c>
      <c r="W177">
        <v>50.1</v>
      </c>
      <c r="X177" s="15">
        <v>-1.3597977</v>
      </c>
      <c r="Y177" s="3">
        <v>0</v>
      </c>
      <c r="Z177" s="3">
        <v>0</v>
      </c>
    </row>
    <row r="178" spans="1:26" ht="12">
      <c r="A178">
        <v>43720</v>
      </c>
      <c r="B178">
        <v>2008</v>
      </c>
      <c r="C178">
        <v>5</v>
      </c>
      <c r="D178">
        <v>11</v>
      </c>
      <c r="E178">
        <v>16.616</v>
      </c>
      <c r="F178" t="s">
        <v>74</v>
      </c>
      <c r="G178" t="s">
        <v>63</v>
      </c>
      <c r="H178" t="s">
        <v>47</v>
      </c>
      <c r="I178">
        <v>20.620583</v>
      </c>
      <c r="J178">
        <v>42.14806</v>
      </c>
      <c r="K178">
        <v>-24.2</v>
      </c>
      <c r="L178">
        <v>64.9</v>
      </c>
      <c r="M178">
        <v>0.092</v>
      </c>
      <c r="N178">
        <v>-116</v>
      </c>
      <c r="O178">
        <v>89</v>
      </c>
      <c r="P178">
        <v>370</v>
      </c>
      <c r="Q178">
        <v>0.017</v>
      </c>
      <c r="R178">
        <v>10.327</v>
      </c>
      <c r="S178">
        <v>10.688</v>
      </c>
      <c r="T178">
        <v>1.15</v>
      </c>
      <c r="U178">
        <v>35</v>
      </c>
      <c r="V178">
        <v>134</v>
      </c>
      <c r="W178">
        <v>50.2</v>
      </c>
      <c r="X178" s="15">
        <v>-1.2207827</v>
      </c>
      <c r="Y178" s="3">
        <v>-12.4</v>
      </c>
      <c r="Z178" s="3">
        <v>4.1</v>
      </c>
    </row>
    <row r="179" spans="1:26" ht="12">
      <c r="A179">
        <v>43721</v>
      </c>
      <c r="B179">
        <v>2008</v>
      </c>
      <c r="C179">
        <v>5</v>
      </c>
      <c r="D179">
        <v>11</v>
      </c>
      <c r="E179">
        <v>16.729</v>
      </c>
      <c r="F179" t="s">
        <v>74</v>
      </c>
      <c r="G179" t="s">
        <v>63</v>
      </c>
      <c r="H179" t="s">
        <v>47</v>
      </c>
      <c r="I179">
        <v>20.620583</v>
      </c>
      <c r="J179">
        <v>42.14806</v>
      </c>
      <c r="K179">
        <v>-26.6</v>
      </c>
      <c r="L179">
        <v>64.3</v>
      </c>
      <c r="M179">
        <v>0.085</v>
      </c>
      <c r="N179">
        <v>-116</v>
      </c>
      <c r="O179">
        <v>89</v>
      </c>
      <c r="P179">
        <v>377</v>
      </c>
      <c r="Q179">
        <v>-0.008</v>
      </c>
      <c r="R179">
        <v>10.324</v>
      </c>
      <c r="S179">
        <v>10.685</v>
      </c>
      <c r="T179">
        <v>1.83</v>
      </c>
      <c r="U179">
        <v>35</v>
      </c>
      <c r="V179">
        <v>134</v>
      </c>
      <c r="W179">
        <v>50.2</v>
      </c>
      <c r="X179" s="15">
        <v>-0.71450521</v>
      </c>
      <c r="Y179" s="3">
        <v>12.4</v>
      </c>
      <c r="Z179" s="3">
        <v>-4.1</v>
      </c>
    </row>
    <row r="180" spans="1:26" ht="12">
      <c r="A180">
        <v>43722</v>
      </c>
      <c r="B180">
        <v>2008</v>
      </c>
      <c r="C180">
        <v>5</v>
      </c>
      <c r="D180">
        <v>11</v>
      </c>
      <c r="E180">
        <v>16.843</v>
      </c>
      <c r="F180" t="s">
        <v>74</v>
      </c>
      <c r="G180" t="s">
        <v>63</v>
      </c>
      <c r="H180" t="s">
        <v>47</v>
      </c>
      <c r="I180">
        <v>20.620583</v>
      </c>
      <c r="J180">
        <v>42.14806</v>
      </c>
      <c r="K180">
        <v>-28.9</v>
      </c>
      <c r="L180">
        <v>63.5</v>
      </c>
      <c r="M180">
        <v>0.085</v>
      </c>
      <c r="N180">
        <v>-116</v>
      </c>
      <c r="O180">
        <v>89</v>
      </c>
      <c r="P180">
        <v>376</v>
      </c>
      <c r="Q180">
        <v>0.002</v>
      </c>
      <c r="R180">
        <v>10.325</v>
      </c>
      <c r="S180">
        <v>10.686</v>
      </c>
      <c r="T180">
        <v>1.14</v>
      </c>
      <c r="U180">
        <v>35.1</v>
      </c>
      <c r="V180">
        <v>134</v>
      </c>
      <c r="W180">
        <v>50.2</v>
      </c>
      <c r="X180" s="15">
        <v>-0.54449365</v>
      </c>
      <c r="Y180" s="3">
        <v>-4.1</v>
      </c>
      <c r="Z180" s="3">
        <v>-12.4</v>
      </c>
    </row>
    <row r="181" spans="1:26" ht="12">
      <c r="A181">
        <v>43723</v>
      </c>
      <c r="B181">
        <v>2008</v>
      </c>
      <c r="C181">
        <v>5</v>
      </c>
      <c r="D181">
        <v>11</v>
      </c>
      <c r="E181">
        <v>16.958</v>
      </c>
      <c r="F181" t="s">
        <v>74</v>
      </c>
      <c r="G181" t="s">
        <v>63</v>
      </c>
      <c r="H181" t="s">
        <v>47</v>
      </c>
      <c r="I181">
        <v>20.620583</v>
      </c>
      <c r="J181">
        <v>42.14806</v>
      </c>
      <c r="K181">
        <v>-31.1</v>
      </c>
      <c r="L181">
        <v>62.7</v>
      </c>
      <c r="M181">
        <v>0.086</v>
      </c>
      <c r="N181">
        <v>-116</v>
      </c>
      <c r="O181">
        <v>89</v>
      </c>
      <c r="P181">
        <v>370</v>
      </c>
      <c r="Q181">
        <v>-0.077</v>
      </c>
      <c r="R181">
        <v>10.317</v>
      </c>
      <c r="S181">
        <v>10.679</v>
      </c>
      <c r="T181">
        <v>4.15</v>
      </c>
      <c r="U181">
        <v>34.9</v>
      </c>
      <c r="V181">
        <v>134</v>
      </c>
      <c r="W181">
        <v>50.1</v>
      </c>
      <c r="X181" s="15">
        <v>-0.092694987</v>
      </c>
      <c r="Y181" s="3">
        <v>4.1</v>
      </c>
      <c r="Z181" s="3">
        <v>12.4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1042"/>
  <sheetViews>
    <sheetView tabSelected="1" zoomScale="125" zoomScaleNormal="125" workbookViewId="0" topLeftCell="A1">
      <selection activeCell="L11" sqref="L11"/>
    </sheetView>
  </sheetViews>
  <sheetFormatPr defaultColWidth="11.421875" defaultRowHeight="12.75"/>
  <cols>
    <col min="1" max="1" width="7.140625" style="4" customWidth="1"/>
    <col min="2" max="2" width="12.7109375" style="4" customWidth="1"/>
    <col min="3" max="3" width="7.140625" style="4" customWidth="1"/>
    <col min="4" max="4" width="5.7109375" style="4" customWidth="1"/>
    <col min="5" max="5" width="7.140625" style="4" customWidth="1"/>
    <col min="6" max="6" width="16.00390625" style="4" customWidth="1"/>
    <col min="7" max="7" width="6.7109375" style="4" customWidth="1"/>
    <col min="8" max="8" width="6.00390625" style="4" customWidth="1"/>
    <col min="9" max="9" width="10.140625" style="4" customWidth="1"/>
    <col min="10" max="10" width="9.7109375" style="4" customWidth="1"/>
    <col min="11" max="11" width="6.140625" style="4" customWidth="1"/>
    <col min="12" max="12" width="5.140625" style="4" customWidth="1"/>
    <col min="13" max="14" width="6.7109375" style="4" customWidth="1"/>
    <col min="15" max="15" width="5.7109375" style="4" customWidth="1"/>
    <col min="16" max="16" width="4.8515625" style="4" customWidth="1"/>
    <col min="17" max="17" width="6.7109375" style="4" customWidth="1"/>
    <col min="18" max="18" width="8.421875" style="4" customWidth="1"/>
    <col min="19" max="19" width="7.140625" style="4" customWidth="1"/>
    <col min="20" max="21" width="9.140625" style="4" customWidth="1"/>
    <col min="22" max="22" width="6.140625" style="4" customWidth="1"/>
    <col min="23" max="23" width="5.140625" style="4" customWidth="1"/>
    <col min="24" max="16384" width="9.140625" style="4" customWidth="1"/>
  </cols>
  <sheetData>
    <row r="1" spans="1:4" ht="12">
      <c r="A1" s="11" t="s">
        <v>85</v>
      </c>
      <c r="B1" s="11" t="s">
        <v>86</v>
      </c>
      <c r="C1" s="11" t="s">
        <v>10</v>
      </c>
      <c r="D1" s="11" t="s">
        <v>11</v>
      </c>
    </row>
    <row r="2" spans="1:34" ht="12">
      <c r="A2" s="4" t="str">
        <f>'pointing_2008may_sharp.txt'!A128</f>
        <v>Mars</v>
      </c>
      <c r="B2" s="4">
        <f>'pointing_2008may_sharp.txt'!B128</f>
        <v>43374</v>
      </c>
      <c r="C2" s="3">
        <f>'pointing_2008may_sharp.txt'!M129</f>
        <v>-117.2464562293496</v>
      </c>
      <c r="D2" s="3">
        <f>'pointing_2008may_sharp.txt'!N129</f>
        <v>85.26337988470658</v>
      </c>
      <c r="X2"/>
      <c r="Y2"/>
      <c r="Z2"/>
      <c r="AA2"/>
      <c r="AB2"/>
      <c r="AC2"/>
      <c r="AD2"/>
      <c r="AE2"/>
      <c r="AF2"/>
      <c r="AG2"/>
      <c r="AH2"/>
    </row>
    <row r="3" spans="1:34" ht="12">
      <c r="A3" s="4" t="str">
        <f>'pointing_2008may_sharp.txt'!A129</f>
        <v>Mars</v>
      </c>
      <c r="B3" s="4">
        <f>'pointing_2008may_sharp.txt'!B129</f>
        <v>43375</v>
      </c>
      <c r="C3" s="3">
        <f>'pointing_2008may_sharp.txt'!M130</f>
        <v>-116.56302153990961</v>
      </c>
      <c r="D3" s="3">
        <f>'pointing_2008may_sharp.txt'!N130</f>
        <v>85.28568699137158</v>
      </c>
      <c r="X3"/>
      <c r="Y3"/>
      <c r="Z3"/>
      <c r="AA3"/>
      <c r="AB3"/>
      <c r="AC3"/>
      <c r="AD3"/>
      <c r="AE3"/>
      <c r="AF3"/>
      <c r="AG3"/>
      <c r="AH3"/>
    </row>
    <row r="4" spans="1:34" ht="12">
      <c r="A4" s="4" t="str">
        <f>'pointing_2008may_sharp.txt'!A130</f>
        <v>Mars</v>
      </c>
      <c r="B4" s="4">
        <f>'pointing_2008may_sharp.txt'!B130</f>
        <v>43376</v>
      </c>
      <c r="C4" s="3">
        <f>'pointing_2008may_sharp.txt'!M131</f>
        <v>-116.23870532888229</v>
      </c>
      <c r="D4" s="3">
        <f>'pointing_2008may_sharp.txt'!N131</f>
        <v>85.32474421185614</v>
      </c>
      <c r="X4"/>
      <c r="Y4"/>
      <c r="Z4"/>
      <c r="AA4"/>
      <c r="AB4"/>
      <c r="AC4"/>
      <c r="AD4"/>
      <c r="AE4"/>
      <c r="AF4"/>
      <c r="AG4"/>
      <c r="AH4"/>
    </row>
    <row r="5" spans="1:34" ht="12">
      <c r="A5" s="4" t="str">
        <f>'pointing_2008may_sharp.txt'!A131</f>
        <v>Mars</v>
      </c>
      <c r="B5" s="4">
        <f>'pointing_2008may_sharp.txt'!B131</f>
        <v>43377</v>
      </c>
      <c r="C5" s="3">
        <f>'pointing_2008may_sharp.txt'!M132</f>
        <v>-115.79553418451697</v>
      </c>
      <c r="D5" s="3">
        <f>'pointing_2008may_sharp.txt'!N132</f>
        <v>85.42536601838832</v>
      </c>
      <c r="X5"/>
      <c r="Y5"/>
      <c r="Z5"/>
      <c r="AA5"/>
      <c r="AB5"/>
      <c r="AC5"/>
      <c r="AD5"/>
      <c r="AE5"/>
      <c r="AF5"/>
      <c r="AG5"/>
      <c r="AH5"/>
    </row>
    <row r="6" spans="1:34" ht="12">
      <c r="A6" s="4" t="str">
        <f>'pointing_2008may_sharp.txt'!A132</f>
        <v>Mars</v>
      </c>
      <c r="B6" s="4">
        <f>'pointing_2008may_sharp.txt'!B132</f>
        <v>43378</v>
      </c>
      <c r="C6" s="3">
        <f>'pointing_2008may_sharp.txt'!M133</f>
        <v>-115.71561947941802</v>
      </c>
      <c r="D6" s="3">
        <f>'pointing_2008may_sharp.txt'!N133</f>
        <v>85.50688003806015</v>
      </c>
      <c r="X6"/>
      <c r="Y6"/>
      <c r="Z6"/>
      <c r="AA6"/>
      <c r="AB6"/>
      <c r="AC6"/>
      <c r="AD6"/>
      <c r="AE6"/>
      <c r="AF6"/>
      <c r="AG6"/>
      <c r="AH6"/>
    </row>
    <row r="7" spans="1:34" ht="12">
      <c r="A7" s="4" t="str">
        <f>'pointing_2008may_sharp.txt'!A133</f>
        <v>Mars</v>
      </c>
      <c r="B7" s="4">
        <f>'pointing_2008may_sharp.txt'!B133</f>
        <v>43379</v>
      </c>
      <c r="C7" s="3">
        <f>'pointing_2008may_sharp.txt'!M134</f>
        <v>-115.66279427670204</v>
      </c>
      <c r="D7" s="3">
        <f>'pointing_2008may_sharp.txt'!N134</f>
        <v>85.60715427149155</v>
      </c>
      <c r="X7"/>
      <c r="Y7"/>
      <c r="Z7"/>
      <c r="AA7"/>
      <c r="AB7"/>
      <c r="AC7"/>
      <c r="AD7"/>
      <c r="AE7"/>
      <c r="AF7"/>
      <c r="AG7"/>
      <c r="AH7"/>
    </row>
    <row r="8" spans="1:34" ht="12">
      <c r="A8" s="4" t="str">
        <f>'pointing_2008may_sharp.txt'!A134</f>
        <v>Mars</v>
      </c>
      <c r="B8" s="4">
        <f>'pointing_2008may_sharp.txt'!B134</f>
        <v>43380</v>
      </c>
      <c r="C8" s="3">
        <f>'pointing_2008may_sharp.txt'!M135</f>
        <v>-115.5677548513899</v>
      </c>
      <c r="D8" s="3">
        <f>'pointing_2008may_sharp.txt'!N135</f>
        <v>85.72486920955727</v>
      </c>
      <c r="X8"/>
      <c r="Y8"/>
      <c r="Z8"/>
      <c r="AA8"/>
      <c r="AB8"/>
      <c r="AC8"/>
      <c r="AD8"/>
      <c r="AE8"/>
      <c r="AF8"/>
      <c r="AG8"/>
      <c r="AH8"/>
    </row>
    <row r="9" spans="1:34" ht="12">
      <c r="A9" s="4" t="str">
        <f>'pointing_2008may_sharp.txt'!A135</f>
        <v>Mars</v>
      </c>
      <c r="B9" s="4">
        <f>'pointing_2008may_sharp.txt'!B135</f>
        <v>43381</v>
      </c>
      <c r="C9" s="3">
        <f>'pointing_2008may_sharp.txt'!M136</f>
        <v>-115.32548924510304</v>
      </c>
      <c r="D9" s="3">
        <f>'pointing_2008may_sharp.txt'!N136</f>
        <v>85.8888379248936</v>
      </c>
      <c r="X9"/>
      <c r="Y9"/>
      <c r="Z9"/>
      <c r="AA9"/>
      <c r="AB9"/>
      <c r="AC9"/>
      <c r="AD9"/>
      <c r="AE9"/>
      <c r="AF9"/>
      <c r="AG9"/>
      <c r="AH9"/>
    </row>
    <row r="10" spans="1:34" ht="12">
      <c r="A10" s="4" t="str">
        <f>'pointing_2008may_sharp.txt'!A141</f>
        <v>Mars</v>
      </c>
      <c r="B10" s="4">
        <f>'pointing_2008may_sharp.txt'!B141</f>
        <v>43387</v>
      </c>
      <c r="C10" s="3">
        <f>'pointing_2008may_sharp.txt'!M142</f>
        <v>-114.61992384461062</v>
      </c>
      <c r="D10" s="3">
        <f>'pointing_2008may_sharp.txt'!N142</f>
        <v>87.10014700305204</v>
      </c>
      <c r="X10"/>
      <c r="Y10"/>
      <c r="Z10"/>
      <c r="AA10"/>
      <c r="AB10"/>
      <c r="AC10"/>
      <c r="AD10"/>
      <c r="AE10"/>
      <c r="AF10"/>
      <c r="AG10"/>
      <c r="AH10"/>
    </row>
    <row r="11" spans="1:34" ht="12">
      <c r="A11" s="4" t="str">
        <f>'pointing_2008may_sharp.txt'!A142</f>
        <v>Mars</v>
      </c>
      <c r="B11" s="4">
        <f>'pointing_2008may_sharp.txt'!B142</f>
        <v>43388</v>
      </c>
      <c r="C11" s="3">
        <f>'pointing_2008may_sharp.txt'!M143</f>
        <v>-114.4014587883564</v>
      </c>
      <c r="D11" s="3">
        <f>'pointing_2008may_sharp.txt'!N143</f>
        <v>87.35971111424567</v>
      </c>
      <c r="X11"/>
      <c r="Y11"/>
      <c r="Z11"/>
      <c r="AA11"/>
      <c r="AB11"/>
      <c r="AC11"/>
      <c r="AD11"/>
      <c r="AE11"/>
      <c r="AF11"/>
      <c r="AG11"/>
      <c r="AH11"/>
    </row>
    <row r="12" spans="1:34" ht="12">
      <c r="A12" s="4" t="str">
        <f>'pointing_2008may_sharp.txt'!A143</f>
        <v>Mars</v>
      </c>
      <c r="B12" s="4">
        <f>'pointing_2008may_sharp.txt'!B143</f>
        <v>43389</v>
      </c>
      <c r="C12" s="3">
        <f>'pointing_2008may_sharp.txt'!M144</f>
        <v>-114.35658767996834</v>
      </c>
      <c r="D12" s="3">
        <f>'pointing_2008may_sharp.txt'!N144</f>
        <v>87.6367909797292</v>
      </c>
      <c r="X12"/>
      <c r="Y12"/>
      <c r="Z12"/>
      <c r="AA12"/>
      <c r="AB12"/>
      <c r="AC12"/>
      <c r="AD12"/>
      <c r="AE12"/>
      <c r="AF12"/>
      <c r="AG12"/>
      <c r="AH12"/>
    </row>
    <row r="13" spans="1:34" ht="12">
      <c r="A13" s="4" t="str">
        <f>'pointing_2008may_sharp.txt'!A144</f>
        <v>Mars</v>
      </c>
      <c r="B13" s="4">
        <f>'pointing_2008may_sharp.txt'!B144</f>
        <v>43390</v>
      </c>
      <c r="C13" s="3">
        <f>'pointing_2008may_sharp.txt'!M145</f>
        <v>-114.214164714925</v>
      </c>
      <c r="D13" s="3">
        <f>'pointing_2008may_sharp.txt'!N145</f>
        <v>87.99252059684062</v>
      </c>
      <c r="X13"/>
      <c r="Y13"/>
      <c r="Z13"/>
      <c r="AA13"/>
      <c r="AB13"/>
      <c r="AC13"/>
      <c r="AD13"/>
      <c r="AE13"/>
      <c r="AF13"/>
      <c r="AG13"/>
      <c r="AH13"/>
    </row>
    <row r="14" spans="1:34" ht="12">
      <c r="A14" s="4" t="str">
        <f>'pointing_2008may_sharp.txt'!A145</f>
        <v>Mars</v>
      </c>
      <c r="B14" s="4">
        <f>'pointing_2008may_sharp.txt'!B145</f>
        <v>43391</v>
      </c>
      <c r="C14" s="3">
        <f>'pointing_2008may_sharp.txt'!M146</f>
        <v>-114.17772493975986</v>
      </c>
      <c r="D14" s="3">
        <f>'pointing_2008may_sharp.txt'!N146</f>
        <v>88.3072382180444</v>
      </c>
      <c r="X14"/>
      <c r="Y14"/>
      <c r="Z14"/>
      <c r="AA14"/>
      <c r="AB14"/>
      <c r="AC14"/>
      <c r="AD14"/>
      <c r="AE14"/>
      <c r="AF14"/>
      <c r="AG14"/>
      <c r="AH14"/>
    </row>
    <row r="15" spans="1:34" ht="12">
      <c r="A15" s="4" t="str">
        <f>'pointing_2008may_sharp.txt'!A146</f>
        <v>Mars</v>
      </c>
      <c r="B15" s="4">
        <f>'pointing_2008may_sharp.txt'!B146</f>
        <v>43392</v>
      </c>
      <c r="C15" s="3">
        <f>'pointing_2008may_sharp.txt'!M147</f>
        <v>-114.08860081958076</v>
      </c>
      <c r="D15" s="3">
        <f>'pointing_2008may_sharp.txt'!N147</f>
        <v>88.62108412843003</v>
      </c>
      <c r="X15"/>
      <c r="Y15"/>
      <c r="Z15"/>
      <c r="AA15"/>
      <c r="AB15"/>
      <c r="AC15"/>
      <c r="AD15"/>
      <c r="AE15"/>
      <c r="AF15"/>
      <c r="AG15"/>
      <c r="AH15"/>
    </row>
    <row r="16" spans="1:34" ht="12">
      <c r="A16" s="4" t="str">
        <f>'pointing_2008may_sharp.txt'!A147</f>
        <v>Mars</v>
      </c>
      <c r="B16" s="4">
        <f>'pointing_2008may_sharp.txt'!B147</f>
        <v>43393</v>
      </c>
      <c r="C16" s="3">
        <f>'pointing_2008may_sharp.txt'!M148</f>
        <v>-114.01704970042667</v>
      </c>
      <c r="D16" s="3">
        <f>'pointing_2008may_sharp.txt'!N148</f>
        <v>88.96914581571639</v>
      </c>
      <c r="X16"/>
      <c r="Y16"/>
      <c r="Z16"/>
      <c r="AA16"/>
      <c r="AB16"/>
      <c r="AC16"/>
      <c r="AD16"/>
      <c r="AE16"/>
      <c r="AF16"/>
      <c r="AG16"/>
      <c r="AH16"/>
    </row>
    <row r="17" spans="1:34" ht="12">
      <c r="A17" s="4" t="str">
        <f>'pointing_2008may_sharp.txt'!A148</f>
        <v>Mars</v>
      </c>
      <c r="B17" s="4">
        <f>'pointing_2008may_sharp.txt'!B148</f>
        <v>43394</v>
      </c>
      <c r="C17" s="3">
        <f>'pointing_2008may_sharp.txt'!M149</f>
        <v>-113.9602884068506</v>
      </c>
      <c r="D17" s="3">
        <f>'pointing_2008may_sharp.txt'!N149</f>
        <v>89.40654460972203</v>
      </c>
      <c r="X17"/>
      <c r="Y17"/>
      <c r="Z17"/>
      <c r="AA17"/>
      <c r="AB17"/>
      <c r="AC17"/>
      <c r="AD17"/>
      <c r="AE17"/>
      <c r="AF17"/>
      <c r="AG17"/>
      <c r="AH17"/>
    </row>
    <row r="18" spans="1:34" ht="12">
      <c r="A18" s="4" t="str">
        <f>'pointing_2008may_sharp.txt'!A149</f>
        <v>Mars</v>
      </c>
      <c r="B18" s="4">
        <f>'pointing_2008may_sharp.txt'!B149</f>
        <v>43395</v>
      </c>
      <c r="C18" s="3">
        <f>'pointing_2008may_sharp.txt'!M150</f>
        <v>-113.94366789319017</v>
      </c>
      <c r="D18" s="3">
        <f>'pointing_2008may_sharp.txt'!N150</f>
        <v>89.77080881832921</v>
      </c>
      <c r="X18"/>
      <c r="Y18"/>
      <c r="Z18"/>
      <c r="AA18"/>
      <c r="AB18"/>
      <c r="AC18"/>
      <c r="AD18"/>
      <c r="AE18"/>
      <c r="AF18"/>
      <c r="AG18"/>
      <c r="AH18"/>
    </row>
    <row r="19" spans="1:34" ht="12">
      <c r="A19" s="4" t="str">
        <f>'pointing_2008may_sharp.txt'!A150</f>
        <v>Mars</v>
      </c>
      <c r="B19" s="4">
        <f>'pointing_2008may_sharp.txt'!B150</f>
        <v>43396</v>
      </c>
      <c r="C19" s="3">
        <f>'pointing_2008may_sharp.txt'!M151</f>
        <v>-113.82245189050745</v>
      </c>
      <c r="D19" s="3">
        <f>'pointing_2008may_sharp.txt'!N151</f>
        <v>90.1730283737644</v>
      </c>
      <c r="X19"/>
      <c r="Y19"/>
      <c r="Z19"/>
      <c r="AA19"/>
      <c r="AB19"/>
      <c r="AC19"/>
      <c r="AD19"/>
      <c r="AE19"/>
      <c r="AF19"/>
      <c r="AG19"/>
      <c r="AH19"/>
    </row>
    <row r="20" spans="1:34" ht="12">
      <c r="A20" s="4" t="str">
        <f>'pointing_2008may_sharp.txt'!A151</f>
        <v>Mars</v>
      </c>
      <c r="B20" s="4">
        <f>'pointing_2008may_sharp.txt'!B151</f>
        <v>43397</v>
      </c>
      <c r="C20" s="3">
        <f>'pointing_2008may_sharp.txt'!M152</f>
        <v>-113.72121400450484</v>
      </c>
      <c r="D20" s="3">
        <f>'pointing_2008may_sharp.txt'!N152</f>
        <v>90.56856511281642</v>
      </c>
      <c r="X20"/>
      <c r="Y20"/>
      <c r="Z20"/>
      <c r="AA20"/>
      <c r="AB20"/>
      <c r="AC20"/>
      <c r="AD20"/>
      <c r="AE20"/>
      <c r="AF20"/>
      <c r="AG20"/>
      <c r="AH20"/>
    </row>
    <row r="21" spans="1:34" ht="12">
      <c r="A21" s="4" t="str">
        <f>'pointing_2008may_sharp.txt'!A152</f>
        <v>Mars</v>
      </c>
      <c r="B21" s="4">
        <f>'pointing_2008may_sharp.txt'!B152</f>
        <v>43398</v>
      </c>
      <c r="C21" s="3">
        <f>'pointing_2008may_sharp.txt'!M153</f>
        <v>-113.7039920304899</v>
      </c>
      <c r="D21" s="3">
        <f>'pointing_2008may_sharp.txt'!N153</f>
        <v>91.00718381166483</v>
      </c>
      <c r="X21"/>
      <c r="Y21"/>
      <c r="Z21"/>
      <c r="AA21"/>
      <c r="AB21"/>
      <c r="AC21"/>
      <c r="AD21"/>
      <c r="AE21"/>
      <c r="AF21"/>
      <c r="AG21"/>
      <c r="AH21"/>
    </row>
    <row r="22" spans="1:34" ht="12">
      <c r="A22"/>
      <c r="B22"/>
      <c r="C22"/>
      <c r="D22"/>
      <c r="E22"/>
      <c r="X22"/>
      <c r="Y22"/>
      <c r="Z22"/>
      <c r="AA22"/>
      <c r="AB22"/>
      <c r="AC22"/>
      <c r="AD22"/>
      <c r="AE22"/>
      <c r="AF22"/>
      <c r="AG22"/>
      <c r="AH22"/>
    </row>
    <row r="23" spans="1:34" ht="12">
      <c r="A23" s="4" t="str">
        <f>'pointing_2008may_sharp.txt'!A110</f>
        <v>DR21M</v>
      </c>
      <c r="B23" s="4">
        <f>'pointing_2008may_sharp.txt'!B110</f>
        <v>43356</v>
      </c>
      <c r="C23" s="3">
        <f>'pointing_2008may_sharp.txt'!M110</f>
        <v>-116.003238593606</v>
      </c>
      <c r="D23" s="3">
        <f>'pointing_2008may_sharp.txt'!N110</f>
        <v>90.47672501377632</v>
      </c>
      <c r="E23"/>
      <c r="X23"/>
      <c r="Y23"/>
      <c r="Z23"/>
      <c r="AA23"/>
      <c r="AB23"/>
      <c r="AC23"/>
      <c r="AD23"/>
      <c r="AE23"/>
      <c r="AF23"/>
      <c r="AG23"/>
      <c r="AH23"/>
    </row>
    <row r="24" spans="1:34" ht="12">
      <c r="A24" s="4" t="str">
        <f>'pointing_2008may_sharp.txt'!A111</f>
        <v>DR21M</v>
      </c>
      <c r="B24" s="4">
        <f>'pointing_2008may_sharp.txt'!B111</f>
        <v>43357</v>
      </c>
      <c r="C24" s="3">
        <f>'pointing_2008may_sharp.txt'!M111</f>
        <v>-116.03973844394315</v>
      </c>
      <c r="D24" s="3">
        <f>'pointing_2008may_sharp.txt'!N111</f>
        <v>90.55876012148175</v>
      </c>
      <c r="E24"/>
      <c r="X24"/>
      <c r="Y24"/>
      <c r="Z24"/>
      <c r="AA24"/>
      <c r="AB24"/>
      <c r="AC24"/>
      <c r="AD24"/>
      <c r="AE24"/>
      <c r="AF24"/>
      <c r="AG24"/>
      <c r="AH24"/>
    </row>
    <row r="25" spans="1:34" ht="12">
      <c r="A25" s="4" t="str">
        <f>'pointing_2008may_sharp.txt'!A112</f>
        <v>DR21M</v>
      </c>
      <c r="B25" s="4">
        <f>'pointing_2008may_sharp.txt'!B112</f>
        <v>43358</v>
      </c>
      <c r="C25" s="3">
        <f>'pointing_2008may_sharp.txt'!M112</f>
        <v>-115.85855712640752</v>
      </c>
      <c r="D25" s="3">
        <f>'pointing_2008may_sharp.txt'!N112</f>
        <v>90.6418527854043</v>
      </c>
      <c r="E25"/>
      <c r="X25"/>
      <c r="Y25"/>
      <c r="Z25"/>
      <c r="AA25"/>
      <c r="AB25"/>
      <c r="AC25"/>
      <c r="AD25"/>
      <c r="AE25"/>
      <c r="AF25"/>
      <c r="AG25"/>
      <c r="AH25"/>
    </row>
    <row r="26" spans="1:34" ht="12">
      <c r="A26" s="4" t="str">
        <f>'pointing_2008may_sharp.txt'!A113</f>
        <v>DR21M</v>
      </c>
      <c r="B26" s="4">
        <f>'pointing_2008may_sharp.txt'!B113</f>
        <v>43359</v>
      </c>
      <c r="C26" s="3">
        <f>'pointing_2008may_sharp.txt'!M113</f>
        <v>-115.5557200831012</v>
      </c>
      <c r="D26" s="3">
        <f>'pointing_2008may_sharp.txt'!N113</f>
        <v>90.7192266370323</v>
      </c>
      <c r="E26"/>
      <c r="X26"/>
      <c r="Y26"/>
      <c r="Z26"/>
      <c r="AA26"/>
      <c r="AB26"/>
      <c r="AC26"/>
      <c r="AD26"/>
      <c r="AE26"/>
      <c r="AF26"/>
      <c r="AG26"/>
      <c r="AH26"/>
    </row>
    <row r="27" spans="1:34" ht="12">
      <c r="A27" s="4" t="str">
        <f>'pointing_2008may_sharp.txt'!A114</f>
        <v>DR21M</v>
      </c>
      <c r="B27" s="4">
        <f>'pointing_2008may_sharp.txt'!B114</f>
        <v>43360</v>
      </c>
      <c r="C27" s="3">
        <f>'pointing_2008may_sharp.txt'!M114</f>
        <v>-116.07755121583838</v>
      </c>
      <c r="D27" s="3">
        <f>'pointing_2008may_sharp.txt'!N114</f>
        <v>90.80830834171071</v>
      </c>
      <c r="E27"/>
      <c r="X27"/>
      <c r="Y27"/>
      <c r="Z27"/>
      <c r="AA27"/>
      <c r="AB27"/>
      <c r="AC27"/>
      <c r="AD27"/>
      <c r="AE27"/>
      <c r="AF27"/>
      <c r="AG27"/>
      <c r="AH27"/>
    </row>
    <row r="28" spans="1:34" ht="12">
      <c r="A28" s="4" t="str">
        <f>'pointing_2008may_sharp.txt'!A118</f>
        <v>DR21M</v>
      </c>
      <c r="B28" s="4">
        <f>'pointing_2008may_sharp.txt'!B118</f>
        <v>43364</v>
      </c>
      <c r="C28" s="3">
        <f>'pointing_2008may_sharp.txt'!M118</f>
        <v>-116.8371233118387</v>
      </c>
      <c r="D28" s="3">
        <f>'pointing_2008may_sharp.txt'!N118</f>
        <v>91.04314112239234</v>
      </c>
      <c r="X28"/>
      <c r="Y28"/>
      <c r="Z28"/>
      <c r="AA28"/>
      <c r="AB28"/>
      <c r="AC28"/>
      <c r="AD28"/>
      <c r="AE28"/>
      <c r="AF28"/>
      <c r="AG28"/>
      <c r="AH28"/>
    </row>
    <row r="29" spans="1:34" ht="12">
      <c r="A29" s="4" t="str">
        <f>'pointing_2008may_sharp.txt'!A119</f>
        <v>DR21M</v>
      </c>
      <c r="B29" s="4">
        <f>'pointing_2008may_sharp.txt'!B119</f>
        <v>43365</v>
      </c>
      <c r="C29" s="3">
        <f>'pointing_2008may_sharp.txt'!M119</f>
        <v>-116.6342385172788</v>
      </c>
      <c r="D29" s="3">
        <f>'pointing_2008may_sharp.txt'!N119</f>
        <v>91.07135136444084</v>
      </c>
      <c r="X29"/>
      <c r="Y29"/>
      <c r="Z29"/>
      <c r="AA29"/>
      <c r="AB29"/>
      <c r="AC29"/>
      <c r="AD29"/>
      <c r="AE29"/>
      <c r="AF29"/>
      <c r="AG29"/>
      <c r="AH29"/>
    </row>
    <row r="30" spans="1:34" ht="12">
      <c r="A30" s="4" t="str">
        <f>'pointing_2008may_sharp.txt'!A120</f>
        <v>DR21M</v>
      </c>
      <c r="B30" s="4">
        <f>'pointing_2008may_sharp.txt'!B120</f>
        <v>43366</v>
      </c>
      <c r="C30" s="3">
        <f>'pointing_2008may_sharp.txt'!M120</f>
        <v>-116.63018903470109</v>
      </c>
      <c r="D30" s="3">
        <f>'pointing_2008may_sharp.txt'!N120</f>
        <v>91.07781813111544</v>
      </c>
      <c r="X30"/>
      <c r="Y30"/>
      <c r="Z30"/>
      <c r="AA30"/>
      <c r="AB30"/>
      <c r="AC30"/>
      <c r="AD30"/>
      <c r="AE30"/>
      <c r="AF30"/>
      <c r="AG30"/>
      <c r="AH30"/>
    </row>
    <row r="31" spans="1:34" ht="12">
      <c r="A31" s="4" t="str">
        <f>'pointing_2008may_sharp.txt'!A169</f>
        <v>DR21M</v>
      </c>
      <c r="B31" s="4">
        <f>'pointing_2008may_sharp.txt'!B169</f>
        <v>43537</v>
      </c>
      <c r="C31" s="3">
        <f>'pointing_2008may_sharp.txt'!M169</f>
        <v>-115.56661296347461</v>
      </c>
      <c r="D31" s="3">
        <f>'pointing_2008may_sharp.txt'!N169</f>
        <v>90.76497054453523</v>
      </c>
      <c r="X31"/>
      <c r="Y31"/>
      <c r="Z31"/>
      <c r="AA31"/>
      <c r="AB31"/>
      <c r="AC31"/>
      <c r="AD31"/>
      <c r="AE31"/>
      <c r="AF31"/>
      <c r="AG31"/>
      <c r="AH31"/>
    </row>
    <row r="32" spans="1:34" ht="12">
      <c r="A32" s="4" t="str">
        <f>'pointing_2008may_sharp.txt'!A170</f>
        <v>DR21M</v>
      </c>
      <c r="B32" s="4">
        <f>'pointing_2008may_sharp.txt'!B170</f>
        <v>43538</v>
      </c>
      <c r="C32" s="3">
        <f>'pointing_2008may_sharp.txt'!M170</f>
        <v>-115.69489803741632</v>
      </c>
      <c r="D32" s="3">
        <f>'pointing_2008may_sharp.txt'!N170</f>
        <v>90.73800186678818</v>
      </c>
      <c r="X32"/>
      <c r="Y32"/>
      <c r="Z32"/>
      <c r="AA32"/>
      <c r="AB32"/>
      <c r="AC32"/>
      <c r="AD32"/>
      <c r="AE32"/>
      <c r="AF32"/>
      <c r="AG32"/>
      <c r="AH32"/>
    </row>
    <row r="33" spans="1:34" ht="12">
      <c r="A33" s="4" t="str">
        <f>'pointing_2008may_sharp.txt'!A171</f>
        <v>DR21M</v>
      </c>
      <c r="B33" s="4">
        <f>'pointing_2008may_sharp.txt'!B171</f>
        <v>43539</v>
      </c>
      <c r="C33" s="3">
        <f>'pointing_2008may_sharp.txt'!M171</f>
        <v>-115.5362805463727</v>
      </c>
      <c r="D33" s="3">
        <f>'pointing_2008may_sharp.txt'!N171</f>
        <v>90.7194606470743</v>
      </c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</row>
    <row r="34" spans="1:34" ht="12">
      <c r="A34" s="4" t="str">
        <f>'pointing_2008may_sharp.txt'!A172</f>
        <v>DR21M</v>
      </c>
      <c r="B34" s="4">
        <f>'pointing_2008may_sharp.txt'!B172</f>
        <v>43540</v>
      </c>
      <c r="C34" s="3">
        <f>'pointing_2008may_sharp.txt'!M172</f>
        <v>-115.68578221294712</v>
      </c>
      <c r="D34" s="3">
        <f>'pointing_2008may_sharp.txt'!N172</f>
        <v>90.7031734450229</v>
      </c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</row>
    <row r="35" spans="1:4" ht="12">
      <c r="A35" s="4" t="str">
        <f>'pointing_2008may_sharp.txt'!A216</f>
        <v>DR21M</v>
      </c>
      <c r="B35" s="4">
        <f>'pointing_2008may_sharp.txt'!B216</f>
        <v>43719</v>
      </c>
      <c r="C35" s="3">
        <f>'pointing_2008may_sharp.txt'!M216</f>
        <v>-115.94399850680021</v>
      </c>
      <c r="D35" s="3">
        <f>'pointing_2008may_sharp.txt'!N216</f>
        <v>90.9038080287465</v>
      </c>
    </row>
    <row r="36" spans="1:4" ht="12">
      <c r="A36" s="4" t="str">
        <f>'pointing_2008may_sharp.txt'!A217</f>
        <v>DR21M</v>
      </c>
      <c r="B36" s="4">
        <f>'pointing_2008may_sharp.txt'!B217</f>
        <v>43720</v>
      </c>
      <c r="C36" s="3">
        <f>'pointing_2008may_sharp.txt'!M217</f>
        <v>-115.92378497857824</v>
      </c>
      <c r="D36" s="3">
        <f>'pointing_2008may_sharp.txt'!N217</f>
        <v>90.85537225931542</v>
      </c>
    </row>
    <row r="37" spans="1:34" ht="12">
      <c r="A37" s="4" t="str">
        <f>'pointing_2008may_sharp.txt'!A218</f>
        <v>DR21M</v>
      </c>
      <c r="B37" s="4">
        <f>'pointing_2008may_sharp.txt'!B218</f>
        <v>43721</v>
      </c>
      <c r="C37" s="3">
        <f>'pointing_2008may_sharp.txt'!M218</f>
        <v>-116.4534039848696</v>
      </c>
      <c r="D37" s="3">
        <f>'pointing_2008may_sharp.txt'!N218</f>
        <v>90.82736621957177</v>
      </c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</row>
    <row r="38" spans="1:34" ht="12">
      <c r="A38" s="4" t="str">
        <f>'pointing_2008may_sharp.txt'!A219</f>
        <v>DR21M</v>
      </c>
      <c r="B38" s="4">
        <f>'pointing_2008may_sharp.txt'!B219</f>
        <v>43722</v>
      </c>
      <c r="C38" s="3">
        <f>'pointing_2008may_sharp.txt'!M219</f>
        <v>-116.53077145136169</v>
      </c>
      <c r="D38" s="3">
        <f>'pointing_2008may_sharp.txt'!N219</f>
        <v>90.78903995650803</v>
      </c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</row>
    <row r="39" spans="1:34" ht="12">
      <c r="A39" s="4" t="str">
        <f>'pointing_2008may_sharp.txt'!A220</f>
        <v>DR21M</v>
      </c>
      <c r="B39" s="4">
        <f>'pointing_2008may_sharp.txt'!B220</f>
        <v>43723</v>
      </c>
      <c r="C39" s="3">
        <f>'pointing_2008may_sharp.txt'!M220</f>
        <v>-117.08758390284041</v>
      </c>
      <c r="D39" s="3">
        <f>'pointing_2008may_sharp.txt'!N220</f>
        <v>90.75713236466181</v>
      </c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</row>
    <row r="40" spans="1:34" ht="12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</row>
    <row r="41" spans="1:34" ht="12">
      <c r="A41" s="4" t="str">
        <f>'pointing_2008may_sharp.txt'!A160</f>
        <v>CB68</v>
      </c>
      <c r="B41" s="4">
        <f>'pointing_2008may_sharp.txt'!B160</f>
        <v>43406</v>
      </c>
      <c r="C41" s="3">
        <f>'pointing_2008may_sharp.txt'!M160</f>
        <v>-111.49439767663708</v>
      </c>
      <c r="D41" s="3">
        <f>'pointing_2008may_sharp.txt'!N160</f>
        <v>88.66482075006473</v>
      </c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</row>
    <row r="42" spans="1:34" ht="12">
      <c r="A42" s="4" t="str">
        <f>'pointing_2008may_sharp.txt'!A163</f>
        <v>CB68</v>
      </c>
      <c r="B42" s="4">
        <f>'pointing_2008may_sharp.txt'!B163</f>
        <v>43409</v>
      </c>
      <c r="C42" s="3">
        <f>'pointing_2008may_sharp.txt'!M163</f>
        <v>-111.36552335823467</v>
      </c>
      <c r="D42" s="3">
        <f>'pointing_2008may_sharp.txt'!N163</f>
        <v>88.54551672362524</v>
      </c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</row>
    <row r="43" spans="1:34" ht="12">
      <c r="A43" s="4" t="str">
        <f>'pointing_2008may_sharp.txt'!A164</f>
        <v>CB68</v>
      </c>
      <c r="B43" s="4">
        <f>'pointing_2008may_sharp.txt'!B164</f>
        <v>43410</v>
      </c>
      <c r="C43" s="3">
        <f>'pointing_2008may_sharp.txt'!M164</f>
        <v>-111.31641471999657</v>
      </c>
      <c r="D43" s="3">
        <f>'pointing_2008may_sharp.txt'!N164</f>
        <v>88.52663194173294</v>
      </c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</row>
    <row r="44" spans="1:34" ht="12">
      <c r="A44" s="4" t="str">
        <f>'pointing_2008may_sharp.txt'!A165</f>
        <v>CB68</v>
      </c>
      <c r="B44" s="4">
        <f>'pointing_2008may_sharp.txt'!B165</f>
        <v>43411</v>
      </c>
      <c r="C44" s="3">
        <f>'pointing_2008may_sharp.txt'!M165</f>
        <v>-111.36312773044709</v>
      </c>
      <c r="D44" s="3">
        <f>'pointing_2008may_sharp.txt'!N165</f>
        <v>88.51787692149172</v>
      </c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</row>
    <row r="45" spans="1:34" ht="12">
      <c r="A45" s="4" t="str">
        <f>'pointing_2008may_sharp.txt'!A166</f>
        <v>CB68</v>
      </c>
      <c r="B45" s="4">
        <f>'pointing_2008may_sharp.txt'!B166</f>
        <v>43412</v>
      </c>
      <c r="C45" s="3">
        <f>'pointing_2008may_sharp.txt'!M166</f>
        <v>-111.51093335179684</v>
      </c>
      <c r="D45" s="3">
        <f>'pointing_2008may_sharp.txt'!N166</f>
        <v>88.510751366168</v>
      </c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</row>
    <row r="46" spans="1:4" ht="12">
      <c r="A46" s="4" t="str">
        <f>'pointing_2008may_sharp.txt'!A207</f>
        <v>CB68</v>
      </c>
      <c r="B46" s="4">
        <f>'pointing_2008may_sharp.txt'!B207</f>
        <v>43575</v>
      </c>
      <c r="C46" s="3">
        <f>'pointing_2008may_sharp.txt'!M207</f>
        <v>-113.51788261857946</v>
      </c>
      <c r="D46" s="3">
        <f>'pointing_2008may_sharp.txt'!N207</f>
        <v>88.71280704366642</v>
      </c>
    </row>
    <row r="47" spans="1:4" ht="12">
      <c r="A47" s="4" t="str">
        <f>'pointing_2008may_sharp.txt'!A208</f>
        <v>CB68</v>
      </c>
      <c r="B47" s="4">
        <f>'pointing_2008may_sharp.txt'!B208</f>
        <v>43576</v>
      </c>
      <c r="C47" s="3">
        <f>'pointing_2008may_sharp.txt'!M208</f>
        <v>-113.73530799207556</v>
      </c>
      <c r="D47" s="3">
        <f>'pointing_2008may_sharp.txt'!N208</f>
        <v>88.64999652073276</v>
      </c>
    </row>
    <row r="48" spans="1:4" ht="12">
      <c r="A48" s="4" t="str">
        <f>'pointing_2008may_sharp.txt'!A209</f>
        <v>CB68</v>
      </c>
      <c r="B48" s="4">
        <f>'pointing_2008may_sharp.txt'!B209</f>
        <v>43577</v>
      </c>
      <c r="C48" s="3">
        <f>'pointing_2008may_sharp.txt'!M209</f>
        <v>-113.65935433597413</v>
      </c>
      <c r="D48" s="3">
        <f>'pointing_2008may_sharp.txt'!N209</f>
        <v>88.60299099601511</v>
      </c>
    </row>
    <row r="49" spans="1:4" ht="12">
      <c r="A49" s="4" t="str">
        <f>'pointing_2008may_sharp.txt'!A210</f>
        <v>CB68</v>
      </c>
      <c r="B49" s="4">
        <f>'pointing_2008may_sharp.txt'!B210</f>
        <v>43578</v>
      </c>
      <c r="C49" s="3">
        <f>'pointing_2008may_sharp.txt'!M210</f>
        <v>-113.53284881394882</v>
      </c>
      <c r="D49" s="3">
        <f>'pointing_2008may_sharp.txt'!N210</f>
        <v>88.56326670106122</v>
      </c>
    </row>
    <row r="50" ht="12"/>
    <row r="51" ht="12"/>
    <row r="52" ht="12"/>
    <row r="53" ht="12"/>
    <row r="54" spans="5:34" ht="12">
      <c r="E54" s="3"/>
      <c r="F54" s="3"/>
      <c r="G54" s="3"/>
      <c r="H54" s="5"/>
      <c r="I54" s="5"/>
      <c r="J54" s="15"/>
      <c r="L54" s="15"/>
      <c r="M54" s="3"/>
      <c r="N54" s="3"/>
      <c r="O54" s="3"/>
      <c r="P54" s="3"/>
      <c r="Q54"/>
      <c r="X54"/>
      <c r="Y54"/>
      <c r="Z54"/>
      <c r="AA54"/>
      <c r="AB54"/>
      <c r="AC54"/>
      <c r="AD54"/>
      <c r="AE54"/>
      <c r="AF54"/>
      <c r="AG54"/>
      <c r="AH54"/>
    </row>
    <row r="55" spans="5:34" ht="12">
      <c r="E55" s="3"/>
      <c r="F55" s="3"/>
      <c r="G55" s="3"/>
      <c r="H55" s="5"/>
      <c r="I55" s="5"/>
      <c r="J55" s="15"/>
      <c r="L55" s="15"/>
      <c r="M55" s="3"/>
      <c r="N55" s="3"/>
      <c r="O55" s="3"/>
      <c r="P55" s="3"/>
      <c r="Q55"/>
      <c r="X55"/>
      <c r="Y55"/>
      <c r="Z55"/>
      <c r="AA55"/>
      <c r="AB55"/>
      <c r="AC55"/>
      <c r="AD55"/>
      <c r="AE55"/>
      <c r="AF55"/>
      <c r="AG55"/>
      <c r="AH55"/>
    </row>
    <row r="56" spans="5:34" ht="12">
      <c r="E56" s="3"/>
      <c r="F56" s="3"/>
      <c r="G56" s="3"/>
      <c r="H56" s="5"/>
      <c r="I56" s="5"/>
      <c r="J56" s="15"/>
      <c r="L56" s="15"/>
      <c r="M56" s="3"/>
      <c r="N56" s="3"/>
      <c r="O56" s="3"/>
      <c r="P56" s="3"/>
      <c r="Q56"/>
      <c r="X56"/>
      <c r="Y56"/>
      <c r="Z56"/>
      <c r="AA56"/>
      <c r="AB56"/>
      <c r="AC56"/>
      <c r="AD56"/>
      <c r="AE56"/>
      <c r="AF56"/>
      <c r="AG56"/>
      <c r="AH56"/>
    </row>
    <row r="57" spans="5:34" ht="12">
      <c r="E57" s="3"/>
      <c r="F57" s="3"/>
      <c r="G57" s="3"/>
      <c r="H57" s="5"/>
      <c r="I57" s="5"/>
      <c r="J57" s="15"/>
      <c r="L57" s="15"/>
      <c r="M57" s="3"/>
      <c r="N57" s="3"/>
      <c r="O57" s="3"/>
      <c r="P57" s="3"/>
      <c r="Q57"/>
      <c r="X57"/>
      <c r="Y57"/>
      <c r="Z57"/>
      <c r="AA57"/>
      <c r="AB57"/>
      <c r="AC57"/>
      <c r="AD57"/>
      <c r="AE57"/>
      <c r="AF57"/>
      <c r="AG57"/>
      <c r="AH57"/>
    </row>
    <row r="58" spans="5:34" ht="12">
      <c r="E58" s="3"/>
      <c r="F58" s="3"/>
      <c r="G58" s="3"/>
      <c r="H58" s="5"/>
      <c r="I58" s="5"/>
      <c r="J58" s="15"/>
      <c r="L58" s="15"/>
      <c r="M58" s="3"/>
      <c r="N58" s="3"/>
      <c r="O58" s="3"/>
      <c r="P58" s="3"/>
      <c r="Q58"/>
      <c r="X58"/>
      <c r="Y58"/>
      <c r="Z58"/>
      <c r="AA58"/>
      <c r="AB58"/>
      <c r="AC58"/>
      <c r="AD58"/>
      <c r="AE58"/>
      <c r="AF58"/>
      <c r="AG58"/>
      <c r="AH58"/>
    </row>
    <row r="59" spans="5:34" ht="12">
      <c r="E59" s="3"/>
      <c r="F59" s="3"/>
      <c r="G59" s="3"/>
      <c r="H59" s="5"/>
      <c r="I59" s="5"/>
      <c r="J59" s="15"/>
      <c r="L59" s="15"/>
      <c r="M59" s="3"/>
      <c r="N59" s="3"/>
      <c r="O59" s="3"/>
      <c r="P59" s="3"/>
      <c r="Q59"/>
      <c r="X59"/>
      <c r="Y59"/>
      <c r="Z59"/>
      <c r="AA59"/>
      <c r="AB59"/>
      <c r="AC59"/>
      <c r="AD59"/>
      <c r="AE59"/>
      <c r="AF59"/>
      <c r="AG59"/>
      <c r="AH59"/>
    </row>
    <row r="60" spans="5:34" ht="12">
      <c r="E60" s="3"/>
      <c r="F60" s="3"/>
      <c r="G60" s="3"/>
      <c r="H60" s="5"/>
      <c r="I60" s="5"/>
      <c r="J60" s="15"/>
      <c r="L60" s="15"/>
      <c r="M60" s="3"/>
      <c r="N60" s="3"/>
      <c r="O60" s="3"/>
      <c r="P60" s="3"/>
      <c r="Q60"/>
      <c r="X60"/>
      <c r="Y60"/>
      <c r="Z60"/>
      <c r="AA60"/>
      <c r="AB60"/>
      <c r="AC60"/>
      <c r="AD60"/>
      <c r="AE60"/>
      <c r="AF60"/>
      <c r="AG60"/>
      <c r="AH60"/>
    </row>
    <row r="61" spans="5:34" ht="12">
      <c r="E61" s="3"/>
      <c r="F61" s="3"/>
      <c r="G61" s="3"/>
      <c r="H61" s="5"/>
      <c r="I61" s="5"/>
      <c r="J61" s="15"/>
      <c r="L61" s="15"/>
      <c r="M61" s="3"/>
      <c r="N61" s="3"/>
      <c r="O61" s="3"/>
      <c r="P61" s="3"/>
      <c r="Q61"/>
      <c r="X61"/>
      <c r="Y61"/>
      <c r="Z61"/>
      <c r="AA61"/>
      <c r="AB61"/>
      <c r="AC61"/>
      <c r="AD61"/>
      <c r="AE61"/>
      <c r="AF61"/>
      <c r="AG61"/>
      <c r="AH61"/>
    </row>
    <row r="62" spans="5:34" ht="12">
      <c r="E62" s="3"/>
      <c r="F62" s="3"/>
      <c r="G62" s="3"/>
      <c r="H62" s="5"/>
      <c r="I62" s="5"/>
      <c r="J62" s="15"/>
      <c r="L62" s="15"/>
      <c r="M62" s="3"/>
      <c r="N62" s="3"/>
      <c r="O62" s="3"/>
      <c r="P62" s="3"/>
      <c r="Q62"/>
      <c r="X62"/>
      <c r="Y62"/>
      <c r="Z62"/>
      <c r="AA62"/>
      <c r="AB62"/>
      <c r="AC62"/>
      <c r="AD62"/>
      <c r="AE62"/>
      <c r="AF62"/>
      <c r="AG62"/>
      <c r="AH62"/>
    </row>
    <row r="63" spans="5:34" ht="12">
      <c r="E63" s="3"/>
      <c r="F63" s="3"/>
      <c r="G63" s="3"/>
      <c r="H63" s="5"/>
      <c r="I63" s="5"/>
      <c r="J63" s="15"/>
      <c r="L63" s="15"/>
      <c r="M63" s="3"/>
      <c r="N63" s="3"/>
      <c r="O63" s="3"/>
      <c r="P63" s="3"/>
      <c r="Q63"/>
      <c r="X63"/>
      <c r="Y63"/>
      <c r="Z63"/>
      <c r="AA63"/>
      <c r="AB63"/>
      <c r="AC63"/>
      <c r="AD63"/>
      <c r="AE63"/>
      <c r="AF63"/>
      <c r="AG63"/>
      <c r="AH63"/>
    </row>
    <row r="64" spans="5:34" ht="12">
      <c r="E64" s="3"/>
      <c r="F64" s="3"/>
      <c r="G64" s="3"/>
      <c r="H64" s="5"/>
      <c r="I64" s="5"/>
      <c r="J64" s="15"/>
      <c r="L64" s="15"/>
      <c r="M64" s="3"/>
      <c r="N64" s="3"/>
      <c r="O64" s="3"/>
      <c r="P64" s="3"/>
      <c r="Q64"/>
      <c r="X64"/>
      <c r="Y64"/>
      <c r="Z64"/>
      <c r="AA64"/>
      <c r="AB64"/>
      <c r="AC64"/>
      <c r="AD64"/>
      <c r="AE64"/>
      <c r="AF64"/>
      <c r="AG64"/>
      <c r="AH64"/>
    </row>
    <row r="65" spans="5:34" ht="12">
      <c r="E65" s="3"/>
      <c r="F65" s="3"/>
      <c r="G65" s="3"/>
      <c r="H65" s="5"/>
      <c r="I65" s="5"/>
      <c r="J65" s="15"/>
      <c r="L65" s="15"/>
      <c r="M65" s="3"/>
      <c r="N65" s="3"/>
      <c r="O65" s="3"/>
      <c r="P65" s="3"/>
      <c r="Q65"/>
      <c r="X65"/>
      <c r="Y65"/>
      <c r="Z65"/>
      <c r="AA65"/>
      <c r="AB65"/>
      <c r="AC65"/>
      <c r="AD65"/>
      <c r="AE65"/>
      <c r="AF65"/>
      <c r="AG65"/>
      <c r="AH65"/>
    </row>
    <row r="66" spans="5:34" ht="12">
      <c r="E66" s="3"/>
      <c r="F66" s="3"/>
      <c r="G66" s="3"/>
      <c r="H66" s="5"/>
      <c r="I66" s="5"/>
      <c r="J66" s="15"/>
      <c r="L66" s="15"/>
      <c r="M66" s="3"/>
      <c r="N66" s="3"/>
      <c r="O66" s="3"/>
      <c r="P66" s="3"/>
      <c r="Q66"/>
      <c r="X66"/>
      <c r="Y66"/>
      <c r="Z66"/>
      <c r="AA66"/>
      <c r="AB66"/>
      <c r="AC66"/>
      <c r="AD66"/>
      <c r="AE66"/>
      <c r="AF66"/>
      <c r="AG66"/>
      <c r="AH66"/>
    </row>
    <row r="67" spans="5:34" ht="12">
      <c r="E67" s="3"/>
      <c r="F67" s="3"/>
      <c r="G67" s="3"/>
      <c r="H67" s="5"/>
      <c r="I67" s="5"/>
      <c r="J67" s="15"/>
      <c r="L67" s="15"/>
      <c r="M67" s="3"/>
      <c r="N67" s="3"/>
      <c r="O67" s="3"/>
      <c r="P67" s="3"/>
      <c r="Q67"/>
      <c r="X67"/>
      <c r="Y67"/>
      <c r="Z67"/>
      <c r="AA67"/>
      <c r="AB67"/>
      <c r="AC67"/>
      <c r="AD67"/>
      <c r="AE67"/>
      <c r="AF67"/>
      <c r="AG67"/>
      <c r="AH67"/>
    </row>
    <row r="68" spans="5:34" ht="12">
      <c r="E68" s="3"/>
      <c r="F68" s="3"/>
      <c r="G68" s="3"/>
      <c r="H68" s="5"/>
      <c r="I68" s="5"/>
      <c r="J68" s="15"/>
      <c r="L68" s="15"/>
      <c r="M68" s="3"/>
      <c r="N68" s="3"/>
      <c r="O68" s="3"/>
      <c r="P68" s="3"/>
      <c r="Q68"/>
      <c r="X68"/>
      <c r="Y68"/>
      <c r="Z68"/>
      <c r="AA68"/>
      <c r="AB68"/>
      <c r="AC68"/>
      <c r="AD68"/>
      <c r="AE68"/>
      <c r="AF68"/>
      <c r="AG68"/>
      <c r="AH68"/>
    </row>
    <row r="69" spans="5:34" ht="12">
      <c r="E69" s="3"/>
      <c r="F69" s="3"/>
      <c r="G69" s="3"/>
      <c r="H69" s="5"/>
      <c r="I69" s="5"/>
      <c r="J69" s="15"/>
      <c r="L69" s="15"/>
      <c r="M69" s="3"/>
      <c r="N69" s="3"/>
      <c r="O69" s="3"/>
      <c r="P69" s="3"/>
      <c r="Q69"/>
      <c r="X69"/>
      <c r="Y69"/>
      <c r="Z69"/>
      <c r="AA69"/>
      <c r="AB69"/>
      <c r="AC69"/>
      <c r="AD69"/>
      <c r="AE69"/>
      <c r="AF69"/>
      <c r="AG69"/>
      <c r="AH69"/>
    </row>
    <row r="70" spans="5:16" ht="12">
      <c r="E70" s="3"/>
      <c r="F70" s="3"/>
      <c r="G70" s="3"/>
      <c r="H70" s="5"/>
      <c r="I70" s="5"/>
      <c r="J70" s="15"/>
      <c r="L70" s="15"/>
      <c r="M70" s="3"/>
      <c r="N70" s="3"/>
      <c r="O70" s="3"/>
      <c r="P70" s="3"/>
    </row>
    <row r="71" spans="5:34" ht="12">
      <c r="E71" s="3"/>
      <c r="F71" s="3"/>
      <c r="G71" s="3"/>
      <c r="H71" s="5"/>
      <c r="I71" s="5"/>
      <c r="J71" s="15"/>
      <c r="L71" s="15"/>
      <c r="M71" s="3"/>
      <c r="N71" s="3"/>
      <c r="O71" s="3"/>
      <c r="P71" s="3"/>
      <c r="Q71"/>
      <c r="X71"/>
      <c r="Y71"/>
      <c r="Z71"/>
      <c r="AA71"/>
      <c r="AB71"/>
      <c r="AC71"/>
      <c r="AD71"/>
      <c r="AE71"/>
      <c r="AF71"/>
      <c r="AG71"/>
      <c r="AH71"/>
    </row>
    <row r="72" spans="5:34" ht="12">
      <c r="E72" s="3"/>
      <c r="F72" s="3"/>
      <c r="G72" s="3"/>
      <c r="H72" s="5"/>
      <c r="I72" s="5"/>
      <c r="J72" s="15"/>
      <c r="L72" s="15"/>
      <c r="M72" s="3"/>
      <c r="N72" s="3"/>
      <c r="O72" s="3"/>
      <c r="P72" s="3"/>
      <c r="Q72"/>
      <c r="X72"/>
      <c r="Y72"/>
      <c r="Z72"/>
      <c r="AA72"/>
      <c r="AB72"/>
      <c r="AC72"/>
      <c r="AD72"/>
      <c r="AE72"/>
      <c r="AF72"/>
      <c r="AG72"/>
      <c r="AH72"/>
    </row>
    <row r="73" spans="5:34" ht="12">
      <c r="E73" s="3"/>
      <c r="F73" s="3"/>
      <c r="G73" s="3"/>
      <c r="H73" s="5"/>
      <c r="I73" s="5"/>
      <c r="J73" s="15"/>
      <c r="L73" s="15"/>
      <c r="M73" s="3"/>
      <c r="N73" s="3"/>
      <c r="O73" s="3"/>
      <c r="P73" s="3"/>
      <c r="Q73"/>
      <c r="X73"/>
      <c r="Y73"/>
      <c r="Z73"/>
      <c r="AA73"/>
      <c r="AB73"/>
      <c r="AC73"/>
      <c r="AD73"/>
      <c r="AE73"/>
      <c r="AF73"/>
      <c r="AG73"/>
      <c r="AH73"/>
    </row>
    <row r="74" spans="5:34" ht="12">
      <c r="E74" s="3"/>
      <c r="F74" s="3"/>
      <c r="G74" s="3"/>
      <c r="H74" s="5"/>
      <c r="I74" s="5"/>
      <c r="J74" s="15"/>
      <c r="L74" s="15"/>
      <c r="M74" s="3"/>
      <c r="N74" s="3"/>
      <c r="O74" s="3"/>
      <c r="P74" s="3"/>
      <c r="Q74"/>
      <c r="X74"/>
      <c r="Y74"/>
      <c r="Z74"/>
      <c r="AA74"/>
      <c r="AB74"/>
      <c r="AC74"/>
      <c r="AD74"/>
      <c r="AE74"/>
      <c r="AF74"/>
      <c r="AG74"/>
      <c r="AH74"/>
    </row>
    <row r="75" spans="5:34" ht="12">
      <c r="E75" s="3"/>
      <c r="F75" s="3"/>
      <c r="G75" s="3"/>
      <c r="H75" s="5"/>
      <c r="I75" s="5"/>
      <c r="J75" s="15"/>
      <c r="L75" s="15"/>
      <c r="M75" s="3"/>
      <c r="N75" s="3"/>
      <c r="O75" s="3"/>
      <c r="P75" s="3"/>
      <c r="Q75"/>
      <c r="X75"/>
      <c r="Y75"/>
      <c r="Z75"/>
      <c r="AA75"/>
      <c r="AB75"/>
      <c r="AC75"/>
      <c r="AD75"/>
      <c r="AE75"/>
      <c r="AF75"/>
      <c r="AG75"/>
      <c r="AH75"/>
    </row>
    <row r="76" spans="5:34" ht="12">
      <c r="E76" s="3"/>
      <c r="F76" s="3"/>
      <c r="G76" s="3"/>
      <c r="H76" s="5"/>
      <c r="I76" s="5"/>
      <c r="J76" s="15"/>
      <c r="L76" s="15"/>
      <c r="M76" s="3"/>
      <c r="N76" s="3"/>
      <c r="O76" s="3"/>
      <c r="P76" s="3"/>
      <c r="Q76"/>
      <c r="X76"/>
      <c r="Y76"/>
      <c r="Z76"/>
      <c r="AA76"/>
      <c r="AB76"/>
      <c r="AC76"/>
      <c r="AD76"/>
      <c r="AE76"/>
      <c r="AF76"/>
      <c r="AG76"/>
      <c r="AH76"/>
    </row>
    <row r="77" spans="5:34" ht="12">
      <c r="E77" s="3"/>
      <c r="F77" s="3"/>
      <c r="G77" s="3"/>
      <c r="H77" s="5"/>
      <c r="I77" s="5"/>
      <c r="J77" s="15"/>
      <c r="L77" s="15"/>
      <c r="M77" s="3"/>
      <c r="N77" s="3"/>
      <c r="O77" s="3"/>
      <c r="P77" s="3"/>
      <c r="Q77"/>
      <c r="X77"/>
      <c r="Y77"/>
      <c r="Z77"/>
      <c r="AA77"/>
      <c r="AB77"/>
      <c r="AC77"/>
      <c r="AD77"/>
      <c r="AE77"/>
      <c r="AF77"/>
      <c r="AG77"/>
      <c r="AH77"/>
    </row>
    <row r="78" spans="5:34" ht="12">
      <c r="E78" s="3"/>
      <c r="F78" s="3"/>
      <c r="G78" s="3"/>
      <c r="H78" s="5"/>
      <c r="I78" s="5"/>
      <c r="J78" s="15"/>
      <c r="L78" s="15"/>
      <c r="M78" s="3"/>
      <c r="N78" s="3"/>
      <c r="O78" s="3"/>
      <c r="P78" s="3"/>
      <c r="Q78"/>
      <c r="X78"/>
      <c r="Y78"/>
      <c r="Z78"/>
      <c r="AA78"/>
      <c r="AB78"/>
      <c r="AC78"/>
      <c r="AD78"/>
      <c r="AE78"/>
      <c r="AF78"/>
      <c r="AG78"/>
      <c r="AH78"/>
    </row>
    <row r="79" spans="5:34" ht="12">
      <c r="E79" s="3"/>
      <c r="F79" s="3"/>
      <c r="G79" s="3"/>
      <c r="H79" s="5"/>
      <c r="I79" s="5"/>
      <c r="J79" s="15"/>
      <c r="L79" s="15"/>
      <c r="M79" s="3"/>
      <c r="N79" s="3"/>
      <c r="O79" s="3"/>
      <c r="P79" s="3"/>
      <c r="Q79"/>
      <c r="X79"/>
      <c r="Y79"/>
      <c r="Z79"/>
      <c r="AA79"/>
      <c r="AB79"/>
      <c r="AC79"/>
      <c r="AD79"/>
      <c r="AE79"/>
      <c r="AF79"/>
      <c r="AG79"/>
      <c r="AH79"/>
    </row>
    <row r="80" spans="5:34" ht="12">
      <c r="E80" s="3"/>
      <c r="F80" s="3"/>
      <c r="G80" s="3"/>
      <c r="H80" s="5"/>
      <c r="I80" s="5"/>
      <c r="J80" s="15"/>
      <c r="L80" s="15"/>
      <c r="M80" s="3"/>
      <c r="N80" s="3"/>
      <c r="O80" s="3"/>
      <c r="P80" s="3"/>
      <c r="Q80"/>
      <c r="X80"/>
      <c r="Y80"/>
      <c r="Z80"/>
      <c r="AA80"/>
      <c r="AB80"/>
      <c r="AC80"/>
      <c r="AD80"/>
      <c r="AE80"/>
      <c r="AF80"/>
      <c r="AG80"/>
      <c r="AH80"/>
    </row>
    <row r="81" spans="5:34" ht="12">
      <c r="E81" s="3"/>
      <c r="F81" s="3"/>
      <c r="G81" s="3"/>
      <c r="H81" s="5"/>
      <c r="I81" s="5"/>
      <c r="J81" s="15"/>
      <c r="L81" s="15"/>
      <c r="M81" s="3"/>
      <c r="N81" s="3"/>
      <c r="O81" s="3"/>
      <c r="P81" s="3"/>
      <c r="Q81"/>
      <c r="X81"/>
      <c r="Y81"/>
      <c r="Z81"/>
      <c r="AA81"/>
      <c r="AB81"/>
      <c r="AC81"/>
      <c r="AD81"/>
      <c r="AE81"/>
      <c r="AF81"/>
      <c r="AG81"/>
      <c r="AH81"/>
    </row>
    <row r="82" spans="5:34" ht="12">
      <c r="E82" s="3"/>
      <c r="F82" s="3"/>
      <c r="G82" s="3"/>
      <c r="H82" s="5"/>
      <c r="I82" s="5"/>
      <c r="J82" s="15"/>
      <c r="L82" s="15"/>
      <c r="M82" s="3"/>
      <c r="N82" s="3"/>
      <c r="O82" s="3"/>
      <c r="P82" s="3"/>
      <c r="Q82"/>
      <c r="X82"/>
      <c r="Y82"/>
      <c r="Z82"/>
      <c r="AA82"/>
      <c r="AB82"/>
      <c r="AC82"/>
      <c r="AD82"/>
      <c r="AE82"/>
      <c r="AF82"/>
      <c r="AG82"/>
      <c r="AH82"/>
    </row>
    <row r="83" spans="5:34" ht="12">
      <c r="E83" s="3"/>
      <c r="F83" s="3"/>
      <c r="G83" s="3"/>
      <c r="H83" s="5"/>
      <c r="I83" s="5"/>
      <c r="J83" s="15"/>
      <c r="L83" s="15"/>
      <c r="M83" s="3"/>
      <c r="N83" s="3"/>
      <c r="O83" s="3"/>
      <c r="P83" s="3"/>
      <c r="Q83"/>
      <c r="X83"/>
      <c r="Y83"/>
      <c r="Z83"/>
      <c r="AA83"/>
      <c r="AB83"/>
      <c r="AC83"/>
      <c r="AD83"/>
      <c r="AE83"/>
      <c r="AF83"/>
      <c r="AG83"/>
      <c r="AH83"/>
    </row>
    <row r="84" spans="5:34" ht="12">
      <c r="E84" s="3"/>
      <c r="F84" s="3"/>
      <c r="G84" s="3"/>
      <c r="H84" s="5"/>
      <c r="I84" s="5"/>
      <c r="J84" s="15"/>
      <c r="L84" s="15"/>
      <c r="M84" s="3"/>
      <c r="N84" s="3"/>
      <c r="O84" s="3"/>
      <c r="P84" s="3"/>
      <c r="Q84"/>
      <c r="X84"/>
      <c r="Y84"/>
      <c r="Z84"/>
      <c r="AA84"/>
      <c r="AB84"/>
      <c r="AC84"/>
      <c r="AD84"/>
      <c r="AE84"/>
      <c r="AF84"/>
      <c r="AG84"/>
      <c r="AH84"/>
    </row>
    <row r="85" spans="5:34" ht="12">
      <c r="E85" s="3"/>
      <c r="F85" s="3"/>
      <c r="G85" s="3"/>
      <c r="H85" s="5"/>
      <c r="I85" s="5"/>
      <c r="J85" s="15"/>
      <c r="L85" s="15"/>
      <c r="M85" s="3"/>
      <c r="N85" s="3"/>
      <c r="O85" s="3"/>
      <c r="P85" s="3"/>
      <c r="Q85"/>
      <c r="X85"/>
      <c r="Y85"/>
      <c r="Z85"/>
      <c r="AA85"/>
      <c r="AB85"/>
      <c r="AC85"/>
      <c r="AD85"/>
      <c r="AE85"/>
      <c r="AF85"/>
      <c r="AG85"/>
      <c r="AH85"/>
    </row>
    <row r="86" spans="5:34" ht="12">
      <c r="E86" s="3"/>
      <c r="F86" s="3"/>
      <c r="G86" s="3"/>
      <c r="H86" s="5"/>
      <c r="I86" s="5"/>
      <c r="J86" s="15"/>
      <c r="L86" s="15"/>
      <c r="M86" s="3"/>
      <c r="N86" s="3"/>
      <c r="O86" s="3"/>
      <c r="P86" s="3"/>
      <c r="Q86"/>
      <c r="X86"/>
      <c r="Y86"/>
      <c r="Z86"/>
      <c r="AA86"/>
      <c r="AB86"/>
      <c r="AC86"/>
      <c r="AD86"/>
      <c r="AE86"/>
      <c r="AF86"/>
      <c r="AG86"/>
      <c r="AH86"/>
    </row>
    <row r="87" spans="5:34" ht="12">
      <c r="E87" s="3"/>
      <c r="F87" s="3"/>
      <c r="G87" s="3"/>
      <c r="H87" s="5"/>
      <c r="I87" s="5"/>
      <c r="J87" s="15"/>
      <c r="L87" s="15"/>
      <c r="M87" s="3"/>
      <c r="N87" s="3"/>
      <c r="O87" s="3"/>
      <c r="P87" s="3"/>
      <c r="Q87"/>
      <c r="X87"/>
      <c r="Y87"/>
      <c r="Z87"/>
      <c r="AA87"/>
      <c r="AB87"/>
      <c r="AC87"/>
      <c r="AD87"/>
      <c r="AE87"/>
      <c r="AF87"/>
      <c r="AG87"/>
      <c r="AH87"/>
    </row>
    <row r="88" spans="5:34" ht="12">
      <c r="E88" s="3"/>
      <c r="F88" s="3"/>
      <c r="G88" s="3"/>
      <c r="H88" s="5"/>
      <c r="I88" s="5"/>
      <c r="J88" s="15"/>
      <c r="L88" s="15"/>
      <c r="M88" s="3"/>
      <c r="N88" s="3"/>
      <c r="O88" s="3"/>
      <c r="P88" s="3"/>
      <c r="X88"/>
      <c r="Y88"/>
      <c r="Z88"/>
      <c r="AA88"/>
      <c r="AB88"/>
      <c r="AC88"/>
      <c r="AD88"/>
      <c r="AE88"/>
      <c r="AF88"/>
      <c r="AG88"/>
      <c r="AH88"/>
    </row>
    <row r="89" spans="5:34" ht="12">
      <c r="E89" s="3"/>
      <c r="F89" s="3"/>
      <c r="G89" s="3"/>
      <c r="H89" s="5"/>
      <c r="I89" s="5"/>
      <c r="J89" s="15"/>
      <c r="L89" s="15"/>
      <c r="M89" s="3"/>
      <c r="N89" s="3"/>
      <c r="O89" s="3"/>
      <c r="P89" s="3"/>
      <c r="X89"/>
      <c r="Y89"/>
      <c r="Z89"/>
      <c r="AA89"/>
      <c r="AB89"/>
      <c r="AC89"/>
      <c r="AD89"/>
      <c r="AE89"/>
      <c r="AF89"/>
      <c r="AG89"/>
      <c r="AH89"/>
    </row>
    <row r="90" spans="5:34" ht="12">
      <c r="E90" s="3"/>
      <c r="F90" s="3"/>
      <c r="G90" s="3"/>
      <c r="H90" s="5"/>
      <c r="I90" s="5"/>
      <c r="J90" s="15"/>
      <c r="L90" s="15"/>
      <c r="M90" s="3"/>
      <c r="N90" s="3"/>
      <c r="O90" s="3"/>
      <c r="P90" s="3"/>
      <c r="X90"/>
      <c r="Y90"/>
      <c r="Z90"/>
      <c r="AA90"/>
      <c r="AB90"/>
      <c r="AC90"/>
      <c r="AD90"/>
      <c r="AE90"/>
      <c r="AF90"/>
      <c r="AG90"/>
      <c r="AH90"/>
    </row>
    <row r="91" spans="5:34" ht="12">
      <c r="E91" s="3"/>
      <c r="F91" s="3"/>
      <c r="G91" s="3"/>
      <c r="H91" s="5"/>
      <c r="I91" s="5"/>
      <c r="J91" s="15"/>
      <c r="L91" s="15"/>
      <c r="M91" s="3"/>
      <c r="N91" s="3"/>
      <c r="O91" s="3"/>
      <c r="P91" s="3"/>
      <c r="X91"/>
      <c r="Y91"/>
      <c r="Z91"/>
      <c r="AA91"/>
      <c r="AB91"/>
      <c r="AC91"/>
      <c r="AD91"/>
      <c r="AE91"/>
      <c r="AF91"/>
      <c r="AG91"/>
      <c r="AH91"/>
    </row>
    <row r="92" spans="5:34" ht="12">
      <c r="E92" s="3"/>
      <c r="F92" s="3"/>
      <c r="G92" s="3"/>
      <c r="H92" s="5"/>
      <c r="I92" s="5"/>
      <c r="J92" s="15"/>
      <c r="L92" s="15"/>
      <c r="M92" s="3"/>
      <c r="N92" s="3"/>
      <c r="O92" s="3"/>
      <c r="P92" s="3"/>
      <c r="X92"/>
      <c r="Y92"/>
      <c r="Z92"/>
      <c r="AA92"/>
      <c r="AB92"/>
      <c r="AC92"/>
      <c r="AD92"/>
      <c r="AE92"/>
      <c r="AF92"/>
      <c r="AG92"/>
      <c r="AH92"/>
    </row>
    <row r="93" spans="5:34" ht="12">
      <c r="E93" s="3"/>
      <c r="F93" s="3"/>
      <c r="G93" s="3"/>
      <c r="H93" s="5"/>
      <c r="I93" s="5"/>
      <c r="J93" s="15"/>
      <c r="L93" s="15"/>
      <c r="M93" s="3"/>
      <c r="N93" s="3"/>
      <c r="O93" s="3"/>
      <c r="P93" s="3"/>
      <c r="X93"/>
      <c r="Y93"/>
      <c r="Z93"/>
      <c r="AA93"/>
      <c r="AB93"/>
      <c r="AC93"/>
      <c r="AD93"/>
      <c r="AE93"/>
      <c r="AF93"/>
      <c r="AG93"/>
      <c r="AH93"/>
    </row>
    <row r="94" spans="5:34" ht="12">
      <c r="E94" s="3"/>
      <c r="F94" s="3"/>
      <c r="G94" s="3"/>
      <c r="H94" s="5"/>
      <c r="I94" s="5"/>
      <c r="J94" s="15"/>
      <c r="L94" s="15"/>
      <c r="M94" s="3"/>
      <c r="N94" s="3"/>
      <c r="O94" s="3"/>
      <c r="P94" s="3"/>
      <c r="X94"/>
      <c r="Y94"/>
      <c r="Z94"/>
      <c r="AA94"/>
      <c r="AB94"/>
      <c r="AC94"/>
      <c r="AD94"/>
      <c r="AE94"/>
      <c r="AF94"/>
      <c r="AG94"/>
      <c r="AH94"/>
    </row>
    <row r="95" spans="5:34" ht="12">
      <c r="E95" s="3"/>
      <c r="F95" s="3"/>
      <c r="G95" s="3"/>
      <c r="H95" s="5"/>
      <c r="I95" s="5"/>
      <c r="J95" s="15"/>
      <c r="L95" s="15"/>
      <c r="M95" s="3"/>
      <c r="N95" s="3"/>
      <c r="O95" s="3"/>
      <c r="P95" s="3"/>
      <c r="X95"/>
      <c r="Y95"/>
      <c r="Z95"/>
      <c r="AA95"/>
      <c r="AB95"/>
      <c r="AC95"/>
      <c r="AD95"/>
      <c r="AE95"/>
      <c r="AF95"/>
      <c r="AG95"/>
      <c r="AH95"/>
    </row>
    <row r="96" spans="5:34" ht="12">
      <c r="E96" s="3"/>
      <c r="F96" s="3"/>
      <c r="G96" s="3"/>
      <c r="H96" s="5"/>
      <c r="I96" s="5"/>
      <c r="J96" s="15"/>
      <c r="L96" s="15"/>
      <c r="M96" s="3"/>
      <c r="N96" s="3"/>
      <c r="O96" s="3"/>
      <c r="P96" s="3"/>
      <c r="X96"/>
      <c r="Y96"/>
      <c r="Z96"/>
      <c r="AA96"/>
      <c r="AB96"/>
      <c r="AC96"/>
      <c r="AD96"/>
      <c r="AE96"/>
      <c r="AF96"/>
      <c r="AG96"/>
      <c r="AH96"/>
    </row>
    <row r="97" spans="5:34" ht="12">
      <c r="E97" s="3"/>
      <c r="F97" s="3"/>
      <c r="G97" s="3"/>
      <c r="H97" s="5"/>
      <c r="I97" s="5"/>
      <c r="J97" s="15"/>
      <c r="L97" s="15"/>
      <c r="M97" s="3"/>
      <c r="N97" s="3"/>
      <c r="O97" s="3"/>
      <c r="P97" s="3"/>
      <c r="X97"/>
      <c r="Y97"/>
      <c r="Z97"/>
      <c r="AA97"/>
      <c r="AB97"/>
      <c r="AC97"/>
      <c r="AD97"/>
      <c r="AE97"/>
      <c r="AF97"/>
      <c r="AG97"/>
      <c r="AH97"/>
    </row>
    <row r="98" spans="5:34" ht="12">
      <c r="E98" s="3"/>
      <c r="F98" s="3"/>
      <c r="G98" s="3"/>
      <c r="H98" s="5"/>
      <c r="I98" s="5"/>
      <c r="J98" s="15"/>
      <c r="L98" s="15"/>
      <c r="M98" s="3"/>
      <c r="N98" s="3"/>
      <c r="O98" s="3"/>
      <c r="P98" s="3"/>
      <c r="X98"/>
      <c r="Y98"/>
      <c r="Z98"/>
      <c r="AA98"/>
      <c r="AB98"/>
      <c r="AC98"/>
      <c r="AD98"/>
      <c r="AE98"/>
      <c r="AF98"/>
      <c r="AG98"/>
      <c r="AH98"/>
    </row>
    <row r="99" spans="5:34" ht="12">
      <c r="E99" s="3"/>
      <c r="F99" s="3"/>
      <c r="G99" s="3"/>
      <c r="H99" s="5"/>
      <c r="I99" s="5"/>
      <c r="J99" s="15"/>
      <c r="L99" s="15"/>
      <c r="M99" s="3"/>
      <c r="N99" s="3"/>
      <c r="O99" s="3"/>
      <c r="P99" s="3"/>
      <c r="X99"/>
      <c r="Y99"/>
      <c r="Z99"/>
      <c r="AA99"/>
      <c r="AB99"/>
      <c r="AC99"/>
      <c r="AD99"/>
      <c r="AE99"/>
      <c r="AF99"/>
      <c r="AG99"/>
      <c r="AH99"/>
    </row>
    <row r="100" spans="5:34" ht="12">
      <c r="E100" s="3"/>
      <c r="F100" s="3"/>
      <c r="G100" s="3"/>
      <c r="H100" s="5"/>
      <c r="I100" s="5"/>
      <c r="J100" s="15"/>
      <c r="L100" s="15"/>
      <c r="M100" s="3"/>
      <c r="N100" s="3"/>
      <c r="O100" s="3"/>
      <c r="P100" s="3"/>
      <c r="X100"/>
      <c r="Y100"/>
      <c r="Z100"/>
      <c r="AA100"/>
      <c r="AB100"/>
      <c r="AC100"/>
      <c r="AD100"/>
      <c r="AE100"/>
      <c r="AF100"/>
      <c r="AG100"/>
      <c r="AH100"/>
    </row>
    <row r="101" spans="5:34" ht="12">
      <c r="E101" s="3"/>
      <c r="F101" s="3"/>
      <c r="G101" s="3"/>
      <c r="H101" s="5"/>
      <c r="I101" s="5"/>
      <c r="J101" s="15"/>
      <c r="L101" s="15"/>
      <c r="M101" s="3"/>
      <c r="N101" s="3"/>
      <c r="O101" s="3"/>
      <c r="P101" s="3"/>
      <c r="X101"/>
      <c r="Y101"/>
      <c r="Z101"/>
      <c r="AA101"/>
      <c r="AB101"/>
      <c r="AC101"/>
      <c r="AD101"/>
      <c r="AE101"/>
      <c r="AF101"/>
      <c r="AG101"/>
      <c r="AH101"/>
    </row>
    <row r="102" spans="5:34" ht="12">
      <c r="E102" s="3"/>
      <c r="F102" s="3"/>
      <c r="G102" s="3"/>
      <c r="H102" s="5"/>
      <c r="I102" s="5"/>
      <c r="J102" s="15"/>
      <c r="L102" s="15"/>
      <c r="M102" s="3"/>
      <c r="N102" s="3"/>
      <c r="O102" s="3"/>
      <c r="P102" s="3"/>
      <c r="X102"/>
      <c r="Y102"/>
      <c r="Z102"/>
      <c r="AA102"/>
      <c r="AB102"/>
      <c r="AC102"/>
      <c r="AD102"/>
      <c r="AE102"/>
      <c r="AF102"/>
      <c r="AG102"/>
      <c r="AH102"/>
    </row>
    <row r="103" spans="5:34" ht="12">
      <c r="E103" s="3"/>
      <c r="F103" s="3"/>
      <c r="G103" s="3"/>
      <c r="H103" s="5"/>
      <c r="I103" s="5"/>
      <c r="J103" s="15"/>
      <c r="L103" s="15"/>
      <c r="M103" s="3"/>
      <c r="N103" s="3"/>
      <c r="O103" s="3"/>
      <c r="P103" s="3"/>
      <c r="X103"/>
      <c r="Y103"/>
      <c r="Z103"/>
      <c r="AA103"/>
      <c r="AB103"/>
      <c r="AC103"/>
      <c r="AD103"/>
      <c r="AE103"/>
      <c r="AF103"/>
      <c r="AG103"/>
      <c r="AH103"/>
    </row>
    <row r="104" spans="5:34" ht="12">
      <c r="E104" s="3"/>
      <c r="F104" s="3"/>
      <c r="G104" s="3"/>
      <c r="H104" s="5"/>
      <c r="I104" s="5"/>
      <c r="J104" s="15"/>
      <c r="L104" s="15"/>
      <c r="M104" s="3"/>
      <c r="N104" s="3"/>
      <c r="O104" s="3"/>
      <c r="P104" s="3"/>
      <c r="X104"/>
      <c r="Y104"/>
      <c r="Z104"/>
      <c r="AA104"/>
      <c r="AB104"/>
      <c r="AC104"/>
      <c r="AD104"/>
      <c r="AE104"/>
      <c r="AF104"/>
      <c r="AG104"/>
      <c r="AH104"/>
    </row>
    <row r="105" spans="5:34" ht="12">
      <c r="E105" s="3"/>
      <c r="F105" s="3"/>
      <c r="G105" s="3"/>
      <c r="H105" s="5"/>
      <c r="I105" s="5"/>
      <c r="J105" s="15"/>
      <c r="L105" s="15"/>
      <c r="M105" s="3"/>
      <c r="N105" s="3"/>
      <c r="O105" s="3"/>
      <c r="P105" s="3"/>
      <c r="X105"/>
      <c r="Y105"/>
      <c r="Z105"/>
      <c r="AA105"/>
      <c r="AB105"/>
      <c r="AC105"/>
      <c r="AD105"/>
      <c r="AE105"/>
      <c r="AF105"/>
      <c r="AG105"/>
      <c r="AH105"/>
    </row>
    <row r="106" spans="5:34" ht="12">
      <c r="E106" s="3"/>
      <c r="F106" s="3"/>
      <c r="G106" s="3"/>
      <c r="H106" s="5"/>
      <c r="I106" s="5"/>
      <c r="J106" s="15"/>
      <c r="L106" s="15"/>
      <c r="M106" s="3"/>
      <c r="N106" s="3"/>
      <c r="O106" s="3"/>
      <c r="P106" s="3"/>
      <c r="X106"/>
      <c r="Y106"/>
      <c r="Z106"/>
      <c r="AA106"/>
      <c r="AB106"/>
      <c r="AC106"/>
      <c r="AD106"/>
      <c r="AE106"/>
      <c r="AF106"/>
      <c r="AG106"/>
      <c r="AH106"/>
    </row>
    <row r="107" spans="5:34" ht="12">
      <c r="E107" s="3"/>
      <c r="F107" s="3"/>
      <c r="G107" s="3"/>
      <c r="H107" s="5"/>
      <c r="I107" s="5"/>
      <c r="J107" s="15"/>
      <c r="L107" s="15"/>
      <c r="M107" s="3"/>
      <c r="N107" s="3"/>
      <c r="O107" s="3"/>
      <c r="P107" s="3"/>
      <c r="X107"/>
      <c r="Y107"/>
      <c r="Z107"/>
      <c r="AA107"/>
      <c r="AB107"/>
      <c r="AC107"/>
      <c r="AD107"/>
      <c r="AE107"/>
      <c r="AF107"/>
      <c r="AG107"/>
      <c r="AH107"/>
    </row>
    <row r="108" spans="5:34" ht="12">
      <c r="E108" s="3"/>
      <c r="F108" s="3"/>
      <c r="G108" s="3"/>
      <c r="H108" s="5"/>
      <c r="I108" s="5"/>
      <c r="J108" s="15"/>
      <c r="L108" s="15"/>
      <c r="M108" s="3"/>
      <c r="N108" s="3"/>
      <c r="O108" s="3"/>
      <c r="P108" s="3"/>
      <c r="X108"/>
      <c r="Y108"/>
      <c r="Z108"/>
      <c r="AA108"/>
      <c r="AB108"/>
      <c r="AC108"/>
      <c r="AD108"/>
      <c r="AE108"/>
      <c r="AF108"/>
      <c r="AG108"/>
      <c r="AH108"/>
    </row>
    <row r="109" spans="5:34" ht="12">
      <c r="E109" s="3"/>
      <c r="F109" s="3"/>
      <c r="G109" s="3"/>
      <c r="H109" s="5"/>
      <c r="I109" s="5"/>
      <c r="J109" s="15"/>
      <c r="L109" s="15"/>
      <c r="M109" s="3"/>
      <c r="N109" s="3"/>
      <c r="O109" s="3"/>
      <c r="P109" s="3"/>
      <c r="X109"/>
      <c r="Y109"/>
      <c r="Z109"/>
      <c r="AA109"/>
      <c r="AB109"/>
      <c r="AC109"/>
      <c r="AD109"/>
      <c r="AE109"/>
      <c r="AF109"/>
      <c r="AG109"/>
      <c r="AH109"/>
    </row>
    <row r="110" spans="5:34" ht="12">
      <c r="E110" s="3"/>
      <c r="F110" s="3"/>
      <c r="G110" s="3"/>
      <c r="H110" s="5"/>
      <c r="I110" s="5"/>
      <c r="J110" s="15"/>
      <c r="L110" s="15"/>
      <c r="M110" s="3"/>
      <c r="N110" s="3"/>
      <c r="O110" s="3"/>
      <c r="P110" s="3"/>
      <c r="X110"/>
      <c r="Y110"/>
      <c r="Z110"/>
      <c r="AA110"/>
      <c r="AB110"/>
      <c r="AC110"/>
      <c r="AD110"/>
      <c r="AE110"/>
      <c r="AF110"/>
      <c r="AG110"/>
      <c r="AH110"/>
    </row>
    <row r="111" spans="5:34" ht="12">
      <c r="E111" s="3"/>
      <c r="F111" s="3"/>
      <c r="G111" s="3"/>
      <c r="H111" s="5"/>
      <c r="I111" s="5"/>
      <c r="J111" s="15"/>
      <c r="L111" s="15"/>
      <c r="M111" s="3"/>
      <c r="N111" s="3"/>
      <c r="O111" s="3"/>
      <c r="P111" s="3"/>
      <c r="X111"/>
      <c r="Y111"/>
      <c r="Z111"/>
      <c r="AA111"/>
      <c r="AB111"/>
      <c r="AC111"/>
      <c r="AD111"/>
      <c r="AE111"/>
      <c r="AF111"/>
      <c r="AG111"/>
      <c r="AH111"/>
    </row>
    <row r="112" spans="5:34" ht="12">
      <c r="E112" s="3"/>
      <c r="F112" s="3"/>
      <c r="G112" s="3"/>
      <c r="H112" s="5"/>
      <c r="I112" s="5"/>
      <c r="J112" s="15"/>
      <c r="L112" s="15"/>
      <c r="M112" s="3"/>
      <c r="N112" s="3"/>
      <c r="O112" s="3"/>
      <c r="P112" s="3"/>
      <c r="X112"/>
      <c r="Y112"/>
      <c r="Z112"/>
      <c r="AA112"/>
      <c r="AB112"/>
      <c r="AC112"/>
      <c r="AD112"/>
      <c r="AE112"/>
      <c r="AF112"/>
      <c r="AG112"/>
      <c r="AH112"/>
    </row>
    <row r="113" spans="5:34" ht="12">
      <c r="E113" s="3"/>
      <c r="F113" s="3"/>
      <c r="G113" s="3"/>
      <c r="H113" s="5"/>
      <c r="I113" s="5"/>
      <c r="J113" s="15"/>
      <c r="L113" s="15"/>
      <c r="M113" s="3"/>
      <c r="N113" s="3"/>
      <c r="O113" s="3"/>
      <c r="P113" s="3"/>
      <c r="X113"/>
      <c r="Y113"/>
      <c r="Z113"/>
      <c r="AA113"/>
      <c r="AB113"/>
      <c r="AC113"/>
      <c r="AD113"/>
      <c r="AE113"/>
      <c r="AF113"/>
      <c r="AG113"/>
      <c r="AH113"/>
    </row>
    <row r="114" spans="5:34" ht="12">
      <c r="E114" s="3"/>
      <c r="F114" s="3"/>
      <c r="G114" s="3"/>
      <c r="H114" s="5"/>
      <c r="I114" s="5"/>
      <c r="J114" s="15"/>
      <c r="L114" s="15"/>
      <c r="M114" s="3"/>
      <c r="N114" s="3"/>
      <c r="O114" s="3"/>
      <c r="P114" s="3"/>
      <c r="X114"/>
      <c r="Y114"/>
      <c r="Z114"/>
      <c r="AA114"/>
      <c r="AB114"/>
      <c r="AC114"/>
      <c r="AD114"/>
      <c r="AE114"/>
      <c r="AF114"/>
      <c r="AG114"/>
      <c r="AH114"/>
    </row>
    <row r="115" spans="5:34" ht="12">
      <c r="E115" s="3"/>
      <c r="F115" s="3"/>
      <c r="G115" s="3"/>
      <c r="H115" s="5"/>
      <c r="I115" s="5"/>
      <c r="J115" s="15"/>
      <c r="L115" s="15"/>
      <c r="M115" s="3"/>
      <c r="N115" s="3"/>
      <c r="O115" s="3"/>
      <c r="P115" s="3"/>
      <c r="X115"/>
      <c r="Y115"/>
      <c r="Z115"/>
      <c r="AA115"/>
      <c r="AB115"/>
      <c r="AC115"/>
      <c r="AD115"/>
      <c r="AE115"/>
      <c r="AF115"/>
      <c r="AG115"/>
      <c r="AH115"/>
    </row>
    <row r="116" spans="5:34" ht="12">
      <c r="E116" s="3"/>
      <c r="F116" s="3"/>
      <c r="G116" s="3"/>
      <c r="H116" s="5"/>
      <c r="I116" s="5"/>
      <c r="J116" s="15"/>
      <c r="L116" s="15"/>
      <c r="M116" s="3"/>
      <c r="N116" s="3"/>
      <c r="O116" s="3"/>
      <c r="P116" s="3"/>
      <c r="X116"/>
      <c r="Y116"/>
      <c r="Z116"/>
      <c r="AA116"/>
      <c r="AB116"/>
      <c r="AC116"/>
      <c r="AD116"/>
      <c r="AE116"/>
      <c r="AF116"/>
      <c r="AG116"/>
      <c r="AH116"/>
    </row>
    <row r="117" spans="5:34" ht="12">
      <c r="E117" s="3"/>
      <c r="F117" s="3"/>
      <c r="G117" s="3"/>
      <c r="H117" s="5"/>
      <c r="I117" s="5"/>
      <c r="J117" s="15"/>
      <c r="L117" s="15"/>
      <c r="M117" s="3"/>
      <c r="N117" s="3"/>
      <c r="O117" s="3"/>
      <c r="P117" s="3"/>
      <c r="X117"/>
      <c r="Y117"/>
      <c r="Z117"/>
      <c r="AA117"/>
      <c r="AB117"/>
      <c r="AC117"/>
      <c r="AD117"/>
      <c r="AE117"/>
      <c r="AF117"/>
      <c r="AG117"/>
      <c r="AH117"/>
    </row>
    <row r="118" spans="5:34" ht="12">
      <c r="E118" s="3"/>
      <c r="F118" s="3"/>
      <c r="G118" s="3"/>
      <c r="H118" s="5"/>
      <c r="I118" s="5"/>
      <c r="J118" s="15"/>
      <c r="L118" s="15"/>
      <c r="M118" s="3"/>
      <c r="N118" s="3"/>
      <c r="O118" s="3"/>
      <c r="P118" s="3"/>
      <c r="X118"/>
      <c r="Y118"/>
      <c r="Z118"/>
      <c r="AA118"/>
      <c r="AB118"/>
      <c r="AC118"/>
      <c r="AD118"/>
      <c r="AE118"/>
      <c r="AF118"/>
      <c r="AG118"/>
      <c r="AH118"/>
    </row>
    <row r="119" spans="5:34" ht="12">
      <c r="E119" s="3"/>
      <c r="F119" s="3"/>
      <c r="G119" s="3"/>
      <c r="H119" s="5"/>
      <c r="I119" s="5"/>
      <c r="J119" s="15"/>
      <c r="L119" s="15"/>
      <c r="M119" s="3"/>
      <c r="N119" s="3"/>
      <c r="O119" s="3"/>
      <c r="P119" s="3"/>
      <c r="X119"/>
      <c r="Y119"/>
      <c r="Z119"/>
      <c r="AA119"/>
      <c r="AB119"/>
      <c r="AC119"/>
      <c r="AD119"/>
      <c r="AE119"/>
      <c r="AF119"/>
      <c r="AG119"/>
      <c r="AH119"/>
    </row>
    <row r="120" spans="5:34" ht="12">
      <c r="E120" s="3"/>
      <c r="F120" s="3"/>
      <c r="G120" s="3"/>
      <c r="H120" s="5"/>
      <c r="I120" s="5"/>
      <c r="J120" s="15"/>
      <c r="L120" s="15"/>
      <c r="M120" s="3"/>
      <c r="N120" s="3"/>
      <c r="O120" s="3"/>
      <c r="P120" s="3"/>
      <c r="X120"/>
      <c r="Y120"/>
      <c r="Z120"/>
      <c r="AA120"/>
      <c r="AB120"/>
      <c r="AC120"/>
      <c r="AD120"/>
      <c r="AE120"/>
      <c r="AF120"/>
      <c r="AG120"/>
      <c r="AH120"/>
    </row>
    <row r="121" spans="5:34" ht="12">
      <c r="E121" s="3"/>
      <c r="F121" s="3"/>
      <c r="G121" s="3"/>
      <c r="H121" s="5"/>
      <c r="I121" s="5"/>
      <c r="J121" s="15"/>
      <c r="L121" s="15"/>
      <c r="M121" s="3"/>
      <c r="N121" s="3"/>
      <c r="O121" s="3"/>
      <c r="P121" s="3"/>
      <c r="X121"/>
      <c r="Y121"/>
      <c r="Z121"/>
      <c r="AA121"/>
      <c r="AB121"/>
      <c r="AC121"/>
      <c r="AD121"/>
      <c r="AE121"/>
      <c r="AF121"/>
      <c r="AG121"/>
      <c r="AH121"/>
    </row>
    <row r="122" spans="5:34" ht="12">
      <c r="E122" s="3"/>
      <c r="F122" s="3"/>
      <c r="G122" s="3"/>
      <c r="H122" s="5"/>
      <c r="I122" s="5"/>
      <c r="J122" s="15"/>
      <c r="L122" s="15"/>
      <c r="M122" s="3"/>
      <c r="N122" s="3"/>
      <c r="O122" s="3"/>
      <c r="P122" s="3"/>
      <c r="X122"/>
      <c r="Y122"/>
      <c r="Z122"/>
      <c r="AA122"/>
      <c r="AB122"/>
      <c r="AC122"/>
      <c r="AD122"/>
      <c r="AE122"/>
      <c r="AF122"/>
      <c r="AG122"/>
      <c r="AH122"/>
    </row>
    <row r="123" spans="5:34" ht="12">
      <c r="E123" s="3"/>
      <c r="F123" s="3"/>
      <c r="G123" s="3"/>
      <c r="H123" s="5"/>
      <c r="I123" s="5"/>
      <c r="J123" s="15"/>
      <c r="L123" s="15"/>
      <c r="M123" s="3"/>
      <c r="N123" s="3"/>
      <c r="O123" s="3"/>
      <c r="P123" s="3"/>
      <c r="X123"/>
      <c r="Y123"/>
      <c r="Z123"/>
      <c r="AA123"/>
      <c r="AB123"/>
      <c r="AC123"/>
      <c r="AD123"/>
      <c r="AE123"/>
      <c r="AF123"/>
      <c r="AG123"/>
      <c r="AH123"/>
    </row>
    <row r="124" spans="5:34" ht="12">
      <c r="E124" s="3"/>
      <c r="F124" s="3"/>
      <c r="G124" s="3"/>
      <c r="H124" s="5"/>
      <c r="I124" s="5"/>
      <c r="J124" s="15"/>
      <c r="L124" s="15"/>
      <c r="M124" s="3"/>
      <c r="N124" s="3"/>
      <c r="O124" s="3"/>
      <c r="P124" s="3"/>
      <c r="X124"/>
      <c r="Y124"/>
      <c r="Z124"/>
      <c r="AA124"/>
      <c r="AB124"/>
      <c r="AC124"/>
      <c r="AD124"/>
      <c r="AE124"/>
      <c r="AF124"/>
      <c r="AG124"/>
      <c r="AH124"/>
    </row>
    <row r="125" spans="5:34" ht="12">
      <c r="E125" s="3"/>
      <c r="F125" s="3"/>
      <c r="G125" s="3"/>
      <c r="H125" s="5"/>
      <c r="I125" s="5"/>
      <c r="J125" s="15"/>
      <c r="L125" s="15"/>
      <c r="M125" s="3"/>
      <c r="N125" s="3"/>
      <c r="O125" s="3"/>
      <c r="P125" s="3"/>
      <c r="X125"/>
      <c r="Y125"/>
      <c r="Z125"/>
      <c r="AA125"/>
      <c r="AB125"/>
      <c r="AC125"/>
      <c r="AD125"/>
      <c r="AE125"/>
      <c r="AF125"/>
      <c r="AG125"/>
      <c r="AH125"/>
    </row>
    <row r="126" spans="5:34" ht="12">
      <c r="E126" s="3"/>
      <c r="F126" s="3"/>
      <c r="G126" s="3"/>
      <c r="H126" s="5"/>
      <c r="I126" s="5"/>
      <c r="J126" s="15"/>
      <c r="L126" s="15"/>
      <c r="M126" s="3"/>
      <c r="N126" s="3"/>
      <c r="O126" s="3"/>
      <c r="P126" s="3"/>
      <c r="X126"/>
      <c r="Y126"/>
      <c r="Z126"/>
      <c r="AA126"/>
      <c r="AB126"/>
      <c r="AC126"/>
      <c r="AD126"/>
      <c r="AE126"/>
      <c r="AF126"/>
      <c r="AG126"/>
      <c r="AH126"/>
    </row>
    <row r="127" spans="5:34" ht="12">
      <c r="E127" s="3"/>
      <c r="F127" s="3"/>
      <c r="G127" s="3"/>
      <c r="H127" s="5"/>
      <c r="I127" s="5"/>
      <c r="J127" s="15"/>
      <c r="L127" s="15"/>
      <c r="M127" s="3"/>
      <c r="N127" s="3"/>
      <c r="O127" s="3"/>
      <c r="P127" s="3"/>
      <c r="X127"/>
      <c r="Y127"/>
      <c r="Z127"/>
      <c r="AA127"/>
      <c r="AB127"/>
      <c r="AC127"/>
      <c r="AD127"/>
      <c r="AE127"/>
      <c r="AF127"/>
      <c r="AG127"/>
      <c r="AH127"/>
    </row>
    <row r="128" spans="5:34" ht="12">
      <c r="E128" s="3"/>
      <c r="F128" s="3"/>
      <c r="G128" s="3"/>
      <c r="H128" s="5"/>
      <c r="I128" s="5"/>
      <c r="J128" s="15"/>
      <c r="L128" s="15"/>
      <c r="M128" s="3"/>
      <c r="N128" s="3"/>
      <c r="O128" s="3"/>
      <c r="P128" s="3"/>
      <c r="X128"/>
      <c r="Y128"/>
      <c r="Z128"/>
      <c r="AA128"/>
      <c r="AB128"/>
      <c r="AC128"/>
      <c r="AD128"/>
      <c r="AE128"/>
      <c r="AF128"/>
      <c r="AG128"/>
      <c r="AH128"/>
    </row>
    <row r="129" spans="5:34" ht="12">
      <c r="E129" s="3"/>
      <c r="F129" s="3"/>
      <c r="G129" s="3"/>
      <c r="H129" s="5"/>
      <c r="I129" s="5"/>
      <c r="J129" s="15"/>
      <c r="L129" s="15"/>
      <c r="M129" s="3"/>
      <c r="N129" s="3"/>
      <c r="O129" s="3"/>
      <c r="P129" s="3"/>
      <c r="X129"/>
      <c r="Y129"/>
      <c r="Z129"/>
      <c r="AA129"/>
      <c r="AB129"/>
      <c r="AC129"/>
      <c r="AD129"/>
      <c r="AE129"/>
      <c r="AF129"/>
      <c r="AG129"/>
      <c r="AH129"/>
    </row>
    <row r="130" spans="5:34" ht="12">
      <c r="E130" s="3"/>
      <c r="F130" s="3"/>
      <c r="G130" s="3"/>
      <c r="H130" s="5"/>
      <c r="I130" s="5"/>
      <c r="J130" s="15"/>
      <c r="L130" s="15"/>
      <c r="M130" s="3"/>
      <c r="N130" s="3"/>
      <c r="O130" s="3"/>
      <c r="P130" s="3"/>
      <c r="X130"/>
      <c r="Y130"/>
      <c r="Z130"/>
      <c r="AA130"/>
      <c r="AB130"/>
      <c r="AC130"/>
      <c r="AD130"/>
      <c r="AE130"/>
      <c r="AF130"/>
      <c r="AG130"/>
      <c r="AH130"/>
    </row>
    <row r="131" spans="5:34" ht="12">
      <c r="E131" s="3"/>
      <c r="F131" s="3"/>
      <c r="G131" s="3"/>
      <c r="H131" s="5"/>
      <c r="I131" s="5"/>
      <c r="J131" s="15"/>
      <c r="L131" s="15"/>
      <c r="M131" s="3"/>
      <c r="N131" s="3"/>
      <c r="O131" s="3"/>
      <c r="P131" s="3"/>
      <c r="X131"/>
      <c r="Y131"/>
      <c r="Z131"/>
      <c r="AA131"/>
      <c r="AB131"/>
      <c r="AC131"/>
      <c r="AD131"/>
      <c r="AE131"/>
      <c r="AF131"/>
      <c r="AG131"/>
      <c r="AH131"/>
    </row>
    <row r="132" spans="5:34" ht="12">
      <c r="E132" s="3"/>
      <c r="F132" s="3"/>
      <c r="G132" s="3"/>
      <c r="H132" s="5"/>
      <c r="I132" s="5"/>
      <c r="J132" s="15"/>
      <c r="L132" s="15"/>
      <c r="M132" s="3"/>
      <c r="N132" s="3"/>
      <c r="O132" s="3"/>
      <c r="P132" s="3"/>
      <c r="X132"/>
      <c r="Y132"/>
      <c r="Z132"/>
      <c r="AA132"/>
      <c r="AB132"/>
      <c r="AC132"/>
      <c r="AD132"/>
      <c r="AE132"/>
      <c r="AF132"/>
      <c r="AG132"/>
      <c r="AH132"/>
    </row>
    <row r="133" spans="5:34" ht="12">
      <c r="E133" s="3"/>
      <c r="F133" s="3"/>
      <c r="G133" s="3"/>
      <c r="H133" s="5"/>
      <c r="I133" s="5"/>
      <c r="J133" s="15"/>
      <c r="L133" s="15"/>
      <c r="M133" s="3"/>
      <c r="N133" s="3"/>
      <c r="O133" s="3"/>
      <c r="P133" s="3"/>
      <c r="X133"/>
      <c r="Y133"/>
      <c r="Z133"/>
      <c r="AA133"/>
      <c r="AB133"/>
      <c r="AC133"/>
      <c r="AD133"/>
      <c r="AE133"/>
      <c r="AF133"/>
      <c r="AG133"/>
      <c r="AH133"/>
    </row>
    <row r="134" spans="5:34" ht="12">
      <c r="E134" s="3"/>
      <c r="F134" s="3"/>
      <c r="G134" s="3"/>
      <c r="H134" s="5"/>
      <c r="I134" s="5"/>
      <c r="J134" s="15"/>
      <c r="L134" s="15"/>
      <c r="M134" s="3"/>
      <c r="N134" s="3"/>
      <c r="O134" s="3"/>
      <c r="P134" s="3"/>
      <c r="X134"/>
      <c r="Y134"/>
      <c r="Z134"/>
      <c r="AA134"/>
      <c r="AB134"/>
      <c r="AC134"/>
      <c r="AD134"/>
      <c r="AE134"/>
      <c r="AF134"/>
      <c r="AG134"/>
      <c r="AH134"/>
    </row>
    <row r="135" spans="5:34" ht="12">
      <c r="E135" s="3"/>
      <c r="F135" s="3"/>
      <c r="G135" s="3"/>
      <c r="H135" s="5"/>
      <c r="I135" s="5"/>
      <c r="J135" s="15"/>
      <c r="L135" s="15"/>
      <c r="M135" s="3"/>
      <c r="N135" s="3"/>
      <c r="O135" s="3"/>
      <c r="P135" s="3"/>
      <c r="X135"/>
      <c r="Y135"/>
      <c r="Z135"/>
      <c r="AA135"/>
      <c r="AB135"/>
      <c r="AC135"/>
      <c r="AD135"/>
      <c r="AE135"/>
      <c r="AF135"/>
      <c r="AG135"/>
      <c r="AH135"/>
    </row>
    <row r="136" spans="5:34" ht="12">
      <c r="E136" s="3"/>
      <c r="F136" s="3"/>
      <c r="G136" s="3"/>
      <c r="H136" s="5"/>
      <c r="I136" s="5"/>
      <c r="J136" s="15"/>
      <c r="L136" s="15"/>
      <c r="M136" s="3"/>
      <c r="N136" s="3"/>
      <c r="O136" s="3"/>
      <c r="P136" s="3"/>
      <c r="X136"/>
      <c r="Y136"/>
      <c r="Z136"/>
      <c r="AA136"/>
      <c r="AB136"/>
      <c r="AC136"/>
      <c r="AD136"/>
      <c r="AE136"/>
      <c r="AF136"/>
      <c r="AG136"/>
      <c r="AH136"/>
    </row>
    <row r="137" spans="5:34" ht="12">
      <c r="E137" s="3"/>
      <c r="F137" s="3"/>
      <c r="G137" s="3"/>
      <c r="H137" s="5"/>
      <c r="I137" s="5"/>
      <c r="J137" s="15"/>
      <c r="L137" s="15"/>
      <c r="M137" s="3"/>
      <c r="N137" s="3"/>
      <c r="O137" s="3"/>
      <c r="P137" s="3"/>
      <c r="X137"/>
      <c r="Y137"/>
      <c r="Z137"/>
      <c r="AA137"/>
      <c r="AB137"/>
      <c r="AC137"/>
      <c r="AD137"/>
      <c r="AE137"/>
      <c r="AF137"/>
      <c r="AG137"/>
      <c r="AH137"/>
    </row>
    <row r="138" spans="5:34" ht="12">
      <c r="E138" s="3"/>
      <c r="F138" s="3"/>
      <c r="G138" s="3"/>
      <c r="H138" s="5"/>
      <c r="I138" s="5"/>
      <c r="J138" s="15"/>
      <c r="L138" s="15"/>
      <c r="M138" s="3"/>
      <c r="N138" s="3"/>
      <c r="O138" s="3"/>
      <c r="P138" s="3"/>
      <c r="X138"/>
      <c r="Y138"/>
      <c r="Z138"/>
      <c r="AA138"/>
      <c r="AB138"/>
      <c r="AC138"/>
      <c r="AD138"/>
      <c r="AE138"/>
      <c r="AF138"/>
      <c r="AG138"/>
      <c r="AH138"/>
    </row>
    <row r="139" spans="5:34" ht="12">
      <c r="E139" s="3"/>
      <c r="F139" s="3"/>
      <c r="G139" s="3"/>
      <c r="H139" s="5"/>
      <c r="I139" s="5"/>
      <c r="J139" s="15"/>
      <c r="L139" s="15"/>
      <c r="M139" s="3"/>
      <c r="N139" s="3"/>
      <c r="O139" s="3"/>
      <c r="P139" s="3"/>
      <c r="X139"/>
      <c r="Y139"/>
      <c r="Z139"/>
      <c r="AA139"/>
      <c r="AB139"/>
      <c r="AC139"/>
      <c r="AD139"/>
      <c r="AE139"/>
      <c r="AF139"/>
      <c r="AG139"/>
      <c r="AH139"/>
    </row>
    <row r="140" spans="5:34" ht="12">
      <c r="E140" s="3"/>
      <c r="F140" s="3"/>
      <c r="G140" s="3"/>
      <c r="H140" s="5"/>
      <c r="I140" s="5"/>
      <c r="J140" s="15"/>
      <c r="L140" s="15"/>
      <c r="M140" s="3"/>
      <c r="N140" s="3"/>
      <c r="O140" s="3"/>
      <c r="P140" s="3"/>
      <c r="X140"/>
      <c r="Y140"/>
      <c r="Z140"/>
      <c r="AA140"/>
      <c r="AB140"/>
      <c r="AC140"/>
      <c r="AD140"/>
      <c r="AE140"/>
      <c r="AF140"/>
      <c r="AG140"/>
      <c r="AH140"/>
    </row>
    <row r="141" spans="5:34" ht="12">
      <c r="E141" s="3"/>
      <c r="F141" s="3"/>
      <c r="G141" s="3"/>
      <c r="H141" s="5"/>
      <c r="I141" s="5"/>
      <c r="J141" s="15"/>
      <c r="L141" s="15"/>
      <c r="M141" s="3"/>
      <c r="N141" s="3"/>
      <c r="O141" s="3"/>
      <c r="P141" s="3"/>
      <c r="X141"/>
      <c r="Y141"/>
      <c r="Z141"/>
      <c r="AA141"/>
      <c r="AB141"/>
      <c r="AC141"/>
      <c r="AD141"/>
      <c r="AE141"/>
      <c r="AF141"/>
      <c r="AG141"/>
      <c r="AH141"/>
    </row>
    <row r="142" spans="5:34" ht="12">
      <c r="E142" s="3"/>
      <c r="F142" s="3"/>
      <c r="G142" s="3"/>
      <c r="H142" s="5"/>
      <c r="I142" s="5"/>
      <c r="J142" s="15"/>
      <c r="L142" s="15"/>
      <c r="M142" s="3"/>
      <c r="N142" s="3"/>
      <c r="O142" s="3"/>
      <c r="P142" s="3"/>
      <c r="X142"/>
      <c r="Y142"/>
      <c r="Z142"/>
      <c r="AA142"/>
      <c r="AB142"/>
      <c r="AC142"/>
      <c r="AD142"/>
      <c r="AE142"/>
      <c r="AF142"/>
      <c r="AG142"/>
      <c r="AH142"/>
    </row>
    <row r="143" spans="5:34" ht="12">
      <c r="E143" s="3"/>
      <c r="F143" s="3"/>
      <c r="G143" s="3"/>
      <c r="H143" s="5"/>
      <c r="I143" s="5"/>
      <c r="J143" s="15"/>
      <c r="L143" s="15"/>
      <c r="M143" s="3"/>
      <c r="N143" s="3"/>
      <c r="O143" s="3"/>
      <c r="P143" s="3"/>
      <c r="X143"/>
      <c r="Y143"/>
      <c r="Z143"/>
      <c r="AA143"/>
      <c r="AB143"/>
      <c r="AC143"/>
      <c r="AD143"/>
      <c r="AE143"/>
      <c r="AF143"/>
      <c r="AG143"/>
      <c r="AH143"/>
    </row>
    <row r="144" spans="5:34" ht="12">
      <c r="E144" s="3"/>
      <c r="F144" s="3"/>
      <c r="G144" s="3"/>
      <c r="H144" s="5"/>
      <c r="I144" s="5"/>
      <c r="J144" s="15"/>
      <c r="L144" s="15"/>
      <c r="M144" s="3"/>
      <c r="N144" s="3"/>
      <c r="O144" s="3"/>
      <c r="P144" s="3"/>
      <c r="X144"/>
      <c r="Y144"/>
      <c r="Z144"/>
      <c r="AA144"/>
      <c r="AB144"/>
      <c r="AC144"/>
      <c r="AD144"/>
      <c r="AE144"/>
      <c r="AF144"/>
      <c r="AG144"/>
      <c r="AH144"/>
    </row>
    <row r="145" spans="5:34" ht="12">
      <c r="E145" s="3"/>
      <c r="F145" s="3"/>
      <c r="G145" s="3"/>
      <c r="H145" s="5"/>
      <c r="I145" s="5"/>
      <c r="J145" s="15"/>
      <c r="L145" s="15"/>
      <c r="M145" s="3"/>
      <c r="N145" s="3"/>
      <c r="O145" s="3"/>
      <c r="P145" s="3"/>
      <c r="X145"/>
      <c r="Y145"/>
      <c r="Z145"/>
      <c r="AA145"/>
      <c r="AB145"/>
      <c r="AC145"/>
      <c r="AD145"/>
      <c r="AE145"/>
      <c r="AF145"/>
      <c r="AG145"/>
      <c r="AH145"/>
    </row>
    <row r="146" spans="5:34" ht="12">
      <c r="E146" s="3"/>
      <c r="F146" s="3"/>
      <c r="G146" s="3"/>
      <c r="H146" s="5"/>
      <c r="I146" s="5"/>
      <c r="J146" s="15"/>
      <c r="L146" s="15"/>
      <c r="M146" s="3"/>
      <c r="N146" s="3"/>
      <c r="O146" s="3"/>
      <c r="P146" s="3"/>
      <c r="X146"/>
      <c r="Y146"/>
      <c r="Z146"/>
      <c r="AA146"/>
      <c r="AB146"/>
      <c r="AC146"/>
      <c r="AD146"/>
      <c r="AE146"/>
      <c r="AF146"/>
      <c r="AG146"/>
      <c r="AH146"/>
    </row>
    <row r="147" spans="5:34" ht="12">
      <c r="E147" s="3"/>
      <c r="F147" s="3"/>
      <c r="G147" s="3"/>
      <c r="H147" s="5"/>
      <c r="I147" s="5"/>
      <c r="J147" s="15"/>
      <c r="L147" s="15"/>
      <c r="M147" s="3"/>
      <c r="N147" s="3"/>
      <c r="O147" s="3"/>
      <c r="P147" s="3"/>
      <c r="X147"/>
      <c r="Y147"/>
      <c r="Z147"/>
      <c r="AA147"/>
      <c r="AB147"/>
      <c r="AC147"/>
      <c r="AD147"/>
      <c r="AE147"/>
      <c r="AF147"/>
      <c r="AG147"/>
      <c r="AH147"/>
    </row>
    <row r="148" spans="5:34" ht="12">
      <c r="E148" s="3"/>
      <c r="F148" s="3"/>
      <c r="G148" s="3"/>
      <c r="H148" s="5"/>
      <c r="I148" s="5"/>
      <c r="J148" s="15"/>
      <c r="L148" s="15"/>
      <c r="M148" s="3"/>
      <c r="N148" s="3"/>
      <c r="O148" s="3"/>
      <c r="P148" s="3"/>
      <c r="X148"/>
      <c r="Y148"/>
      <c r="Z148"/>
      <c r="AA148"/>
      <c r="AB148"/>
      <c r="AC148"/>
      <c r="AD148"/>
      <c r="AE148"/>
      <c r="AF148"/>
      <c r="AG148"/>
      <c r="AH148"/>
    </row>
    <row r="149" spans="5:34" ht="12">
      <c r="E149" s="3"/>
      <c r="F149" s="3"/>
      <c r="G149" s="3"/>
      <c r="H149" s="5"/>
      <c r="I149" s="5"/>
      <c r="J149" s="15"/>
      <c r="L149" s="15"/>
      <c r="M149" s="3"/>
      <c r="N149" s="3"/>
      <c r="O149" s="3"/>
      <c r="P149" s="3"/>
      <c r="X149"/>
      <c r="Y149"/>
      <c r="Z149"/>
      <c r="AA149"/>
      <c r="AB149"/>
      <c r="AC149"/>
      <c r="AD149"/>
      <c r="AE149"/>
      <c r="AF149"/>
      <c r="AG149"/>
      <c r="AH149"/>
    </row>
    <row r="150" spans="5:34" ht="12">
      <c r="E150" s="3"/>
      <c r="F150" s="3"/>
      <c r="G150" s="3"/>
      <c r="H150" s="5"/>
      <c r="I150" s="5"/>
      <c r="J150" s="15"/>
      <c r="L150" s="15"/>
      <c r="M150" s="3"/>
      <c r="N150" s="3"/>
      <c r="O150" s="3"/>
      <c r="P150" s="3"/>
      <c r="X150"/>
      <c r="Y150"/>
      <c r="Z150"/>
      <c r="AA150"/>
      <c r="AB150"/>
      <c r="AC150"/>
      <c r="AD150"/>
      <c r="AE150"/>
      <c r="AF150"/>
      <c r="AG150"/>
      <c r="AH150"/>
    </row>
    <row r="151" spans="5:34" ht="12">
      <c r="E151" s="3"/>
      <c r="F151" s="3"/>
      <c r="G151" s="3"/>
      <c r="H151" s="5"/>
      <c r="I151" s="5"/>
      <c r="J151" s="15"/>
      <c r="L151" s="15"/>
      <c r="M151" s="3"/>
      <c r="N151" s="3"/>
      <c r="O151" s="3"/>
      <c r="P151" s="3"/>
      <c r="X151"/>
      <c r="Y151"/>
      <c r="Z151"/>
      <c r="AA151"/>
      <c r="AB151"/>
      <c r="AC151"/>
      <c r="AD151"/>
      <c r="AE151"/>
      <c r="AF151"/>
      <c r="AG151"/>
      <c r="AH151"/>
    </row>
    <row r="152" spans="5:34" ht="12">
      <c r="E152" s="3"/>
      <c r="F152" s="3"/>
      <c r="G152" s="3"/>
      <c r="H152" s="5"/>
      <c r="I152" s="5"/>
      <c r="J152" s="15"/>
      <c r="L152" s="15"/>
      <c r="M152" s="3"/>
      <c r="N152" s="3"/>
      <c r="O152" s="3"/>
      <c r="P152" s="3"/>
      <c r="X152"/>
      <c r="Y152"/>
      <c r="Z152"/>
      <c r="AA152"/>
      <c r="AB152"/>
      <c r="AC152"/>
      <c r="AD152"/>
      <c r="AE152"/>
      <c r="AF152"/>
      <c r="AG152"/>
      <c r="AH152"/>
    </row>
    <row r="153" spans="5:34" ht="12">
      <c r="E153" s="3"/>
      <c r="F153" s="3"/>
      <c r="G153" s="3"/>
      <c r="H153" s="5"/>
      <c r="I153" s="5"/>
      <c r="J153" s="15"/>
      <c r="L153" s="15"/>
      <c r="M153" s="3"/>
      <c r="N153" s="3"/>
      <c r="O153" s="3"/>
      <c r="P153" s="3"/>
      <c r="X153"/>
      <c r="Y153"/>
      <c r="Z153"/>
      <c r="AA153"/>
      <c r="AB153"/>
      <c r="AC153"/>
      <c r="AD153"/>
      <c r="AE153"/>
      <c r="AF153"/>
      <c r="AG153"/>
      <c r="AH153"/>
    </row>
    <row r="154" spans="5:34" ht="12">
      <c r="E154" s="3"/>
      <c r="F154" s="3"/>
      <c r="G154" s="3"/>
      <c r="H154" s="5"/>
      <c r="I154" s="5"/>
      <c r="J154" s="15"/>
      <c r="L154" s="15"/>
      <c r="M154" s="3"/>
      <c r="N154" s="3"/>
      <c r="O154" s="3"/>
      <c r="P154" s="3"/>
      <c r="X154"/>
      <c r="Y154"/>
      <c r="Z154"/>
      <c r="AA154"/>
      <c r="AB154"/>
      <c r="AC154"/>
      <c r="AD154"/>
      <c r="AE154"/>
      <c r="AF154"/>
      <c r="AG154"/>
      <c r="AH154"/>
    </row>
    <row r="155" spans="5:34" ht="12">
      <c r="E155" s="3"/>
      <c r="F155" s="3"/>
      <c r="G155" s="3"/>
      <c r="H155" s="5"/>
      <c r="I155" s="5"/>
      <c r="J155" s="15"/>
      <c r="L155" s="15"/>
      <c r="M155" s="3"/>
      <c r="N155" s="3"/>
      <c r="O155" s="3"/>
      <c r="P155" s="3"/>
      <c r="X155"/>
      <c r="Y155"/>
      <c r="Z155"/>
      <c r="AA155"/>
      <c r="AB155"/>
      <c r="AC155"/>
      <c r="AD155"/>
      <c r="AE155"/>
      <c r="AF155"/>
      <c r="AG155"/>
      <c r="AH155"/>
    </row>
    <row r="156" spans="5:34" ht="12">
      <c r="E156" s="3"/>
      <c r="F156" s="3"/>
      <c r="G156" s="3"/>
      <c r="X156"/>
      <c r="Y156"/>
      <c r="Z156"/>
      <c r="AA156"/>
      <c r="AB156"/>
      <c r="AC156"/>
      <c r="AD156"/>
      <c r="AE156"/>
      <c r="AF156"/>
      <c r="AG156"/>
      <c r="AH156"/>
    </row>
    <row r="157" spans="5:34" ht="12">
      <c r="E157" s="3"/>
      <c r="F157" s="3"/>
      <c r="G157" s="3"/>
      <c r="X157"/>
      <c r="Y157"/>
      <c r="Z157"/>
      <c r="AA157"/>
      <c r="AB157"/>
      <c r="AC157"/>
      <c r="AD157"/>
      <c r="AE157"/>
      <c r="AF157"/>
      <c r="AG157"/>
      <c r="AH157"/>
    </row>
    <row r="158" spans="5:34" ht="12">
      <c r="E158" s="3"/>
      <c r="F158" s="3"/>
      <c r="G158" s="3"/>
      <c r="X158"/>
      <c r="Y158"/>
      <c r="Z158"/>
      <c r="AA158"/>
      <c r="AB158"/>
      <c r="AC158"/>
      <c r="AD158"/>
      <c r="AE158"/>
      <c r="AF158"/>
      <c r="AG158"/>
      <c r="AH158"/>
    </row>
    <row r="159" spans="5:34" ht="12">
      <c r="E159" s="3"/>
      <c r="F159" s="3"/>
      <c r="G159" s="3"/>
      <c r="X159"/>
      <c r="Y159"/>
      <c r="Z159"/>
      <c r="AA159"/>
      <c r="AB159"/>
      <c r="AC159"/>
      <c r="AD159"/>
      <c r="AE159"/>
      <c r="AF159"/>
      <c r="AG159"/>
      <c r="AH159"/>
    </row>
    <row r="160" spans="5:34" ht="12">
      <c r="E160" s="3"/>
      <c r="F160" s="3"/>
      <c r="G160" s="3"/>
      <c r="X160"/>
      <c r="Y160"/>
      <c r="Z160"/>
      <c r="AA160"/>
      <c r="AB160"/>
      <c r="AC160"/>
      <c r="AD160"/>
      <c r="AE160"/>
      <c r="AF160"/>
      <c r="AG160"/>
      <c r="AH160"/>
    </row>
    <row r="161" spans="5:34" ht="12">
      <c r="E161" s="3"/>
      <c r="F161" s="3"/>
      <c r="G161" s="3"/>
      <c r="X161"/>
      <c r="Y161"/>
      <c r="Z161"/>
      <c r="AA161"/>
      <c r="AB161"/>
      <c r="AC161"/>
      <c r="AD161"/>
      <c r="AE161"/>
      <c r="AF161"/>
      <c r="AG161"/>
      <c r="AH161"/>
    </row>
    <row r="162" spans="5:34" ht="12">
      <c r="E162" s="3"/>
      <c r="F162" s="3"/>
      <c r="G162" s="3"/>
      <c r="X162"/>
      <c r="Y162"/>
      <c r="Z162"/>
      <c r="AA162"/>
      <c r="AB162"/>
      <c r="AC162"/>
      <c r="AD162"/>
      <c r="AE162"/>
      <c r="AF162"/>
      <c r="AG162"/>
      <c r="AH162"/>
    </row>
    <row r="163" spans="5:34" ht="12">
      <c r="E163" s="3"/>
      <c r="F163" s="3"/>
      <c r="G163" s="3"/>
      <c r="X163"/>
      <c r="Y163"/>
      <c r="Z163"/>
      <c r="AA163"/>
      <c r="AB163"/>
      <c r="AC163"/>
      <c r="AD163"/>
      <c r="AE163"/>
      <c r="AF163"/>
      <c r="AG163"/>
      <c r="AH163"/>
    </row>
    <row r="164" spans="5:34" ht="12">
      <c r="E164" s="3"/>
      <c r="F164" s="3"/>
      <c r="G164" s="3"/>
      <c r="X164"/>
      <c r="Y164"/>
      <c r="Z164"/>
      <c r="AA164"/>
      <c r="AB164"/>
      <c r="AC164"/>
      <c r="AD164"/>
      <c r="AE164"/>
      <c r="AF164"/>
      <c r="AG164"/>
      <c r="AH164"/>
    </row>
    <row r="165" spans="5:34" ht="12">
      <c r="E165" s="3"/>
      <c r="F165" s="3"/>
      <c r="G165" s="3"/>
      <c r="X165"/>
      <c r="Y165"/>
      <c r="Z165"/>
      <c r="AA165"/>
      <c r="AB165"/>
      <c r="AC165"/>
      <c r="AD165"/>
      <c r="AE165"/>
      <c r="AF165"/>
      <c r="AG165"/>
      <c r="AH165"/>
    </row>
    <row r="166" spans="5:34" ht="12">
      <c r="E166" s="3"/>
      <c r="F166" s="3"/>
      <c r="G166" s="3"/>
      <c r="X166"/>
      <c r="Y166"/>
      <c r="Z166"/>
      <c r="AA166"/>
      <c r="AB166"/>
      <c r="AC166"/>
      <c r="AD166"/>
      <c r="AE166"/>
      <c r="AF166"/>
      <c r="AG166"/>
      <c r="AH166"/>
    </row>
    <row r="167" spans="4:34" ht="12">
      <c r="D167" s="3"/>
      <c r="E167" s="3"/>
      <c r="F167" s="3"/>
      <c r="G167" s="3"/>
      <c r="X167"/>
      <c r="Y167"/>
      <c r="Z167"/>
      <c r="AA167"/>
      <c r="AB167"/>
      <c r="AC167"/>
      <c r="AD167"/>
      <c r="AE167"/>
      <c r="AF167"/>
      <c r="AG167"/>
      <c r="AH167"/>
    </row>
    <row r="168" spans="4:34" ht="12">
      <c r="D168" s="3"/>
      <c r="E168" s="3"/>
      <c r="F168" s="3"/>
      <c r="G168" s="3"/>
      <c r="X168"/>
      <c r="Y168"/>
      <c r="Z168"/>
      <c r="AA168"/>
      <c r="AB168"/>
      <c r="AC168"/>
      <c r="AD168"/>
      <c r="AE168"/>
      <c r="AF168"/>
      <c r="AG168"/>
      <c r="AH168"/>
    </row>
    <row r="169" spans="4:34" ht="12">
      <c r="D169" s="3"/>
      <c r="E169" s="3"/>
      <c r="F169" s="3"/>
      <c r="G169" s="3"/>
      <c r="X169"/>
      <c r="Y169"/>
      <c r="Z169"/>
      <c r="AA169"/>
      <c r="AB169"/>
      <c r="AC169"/>
      <c r="AD169"/>
      <c r="AE169"/>
      <c r="AF169"/>
      <c r="AG169"/>
      <c r="AH169"/>
    </row>
    <row r="170" spans="4:34" ht="12">
      <c r="D170" s="3"/>
      <c r="E170" s="3"/>
      <c r="F170" s="3"/>
      <c r="G170" s="3"/>
      <c r="X170"/>
      <c r="Y170"/>
      <c r="Z170"/>
      <c r="AA170"/>
      <c r="AB170"/>
      <c r="AC170"/>
      <c r="AD170"/>
      <c r="AE170"/>
      <c r="AF170"/>
      <c r="AG170"/>
      <c r="AH170"/>
    </row>
    <row r="171" spans="4:34" ht="12">
      <c r="D171" s="3"/>
      <c r="E171" s="3"/>
      <c r="F171" s="3"/>
      <c r="G171" s="3"/>
      <c r="X171"/>
      <c r="Y171"/>
      <c r="Z171"/>
      <c r="AA171"/>
      <c r="AB171"/>
      <c r="AC171"/>
      <c r="AD171"/>
      <c r="AE171"/>
      <c r="AF171"/>
      <c r="AG171"/>
      <c r="AH171"/>
    </row>
    <row r="172" spans="4:34" ht="12">
      <c r="D172" s="3"/>
      <c r="E172" s="3"/>
      <c r="F172" s="3"/>
      <c r="G172" s="3"/>
      <c r="X172"/>
      <c r="Y172"/>
      <c r="Z172"/>
      <c r="AA172"/>
      <c r="AB172"/>
      <c r="AC172"/>
      <c r="AD172"/>
      <c r="AE172"/>
      <c r="AF172"/>
      <c r="AG172"/>
      <c r="AH172"/>
    </row>
    <row r="173" spans="4:34" ht="12">
      <c r="D173" s="3"/>
      <c r="E173" s="3"/>
      <c r="F173" s="3"/>
      <c r="G173" s="3"/>
      <c r="X173"/>
      <c r="Y173"/>
      <c r="Z173"/>
      <c r="AA173"/>
      <c r="AB173"/>
      <c r="AC173"/>
      <c r="AD173"/>
      <c r="AE173"/>
      <c r="AF173"/>
      <c r="AG173"/>
      <c r="AH173"/>
    </row>
    <row r="174" spans="4:34" ht="12">
      <c r="D174" s="3"/>
      <c r="E174" s="3"/>
      <c r="F174" s="3"/>
      <c r="G174" s="3"/>
      <c r="X174"/>
      <c r="Y174"/>
      <c r="Z174"/>
      <c r="AA174"/>
      <c r="AB174"/>
      <c r="AC174"/>
      <c r="AD174"/>
      <c r="AE174"/>
      <c r="AF174"/>
      <c r="AG174"/>
      <c r="AH174"/>
    </row>
    <row r="175" spans="4:34" ht="12">
      <c r="D175" s="3"/>
      <c r="E175" s="3"/>
      <c r="F175" s="3"/>
      <c r="G175" s="3"/>
      <c r="X175"/>
      <c r="Y175"/>
      <c r="Z175"/>
      <c r="AA175"/>
      <c r="AB175"/>
      <c r="AC175"/>
      <c r="AD175"/>
      <c r="AE175"/>
      <c r="AF175"/>
      <c r="AG175"/>
      <c r="AH175"/>
    </row>
    <row r="176" spans="4:34" ht="12">
      <c r="D176" s="3"/>
      <c r="E176" s="3"/>
      <c r="F176" s="3"/>
      <c r="G176" s="3"/>
      <c r="X176"/>
      <c r="Y176"/>
      <c r="Z176"/>
      <c r="AA176"/>
      <c r="AB176"/>
      <c r="AC176"/>
      <c r="AD176"/>
      <c r="AE176"/>
      <c r="AF176"/>
      <c r="AG176"/>
      <c r="AH176"/>
    </row>
    <row r="177" spans="4:34" ht="12">
      <c r="D177" s="3"/>
      <c r="E177" s="3"/>
      <c r="F177" s="3"/>
      <c r="G177" s="3"/>
      <c r="X177"/>
      <c r="Y177"/>
      <c r="Z177"/>
      <c r="AA177"/>
      <c r="AB177"/>
      <c r="AC177"/>
      <c r="AD177"/>
      <c r="AE177"/>
      <c r="AF177"/>
      <c r="AG177"/>
      <c r="AH177"/>
    </row>
    <row r="178" spans="4:34" ht="12">
      <c r="D178" s="3"/>
      <c r="E178" s="3"/>
      <c r="F178" s="3"/>
      <c r="G178" s="3"/>
      <c r="X178"/>
      <c r="Y178"/>
      <c r="Z178"/>
      <c r="AA178"/>
      <c r="AB178"/>
      <c r="AC178"/>
      <c r="AD178"/>
      <c r="AE178"/>
      <c r="AF178"/>
      <c r="AG178"/>
      <c r="AH178"/>
    </row>
    <row r="179" spans="4:34" ht="12">
      <c r="D179" s="3"/>
      <c r="E179" s="3"/>
      <c r="F179" s="3"/>
      <c r="G179" s="3"/>
      <c r="X179"/>
      <c r="Y179"/>
      <c r="Z179"/>
      <c r="AA179"/>
      <c r="AB179"/>
      <c r="AC179"/>
      <c r="AD179"/>
      <c r="AE179"/>
      <c r="AF179"/>
      <c r="AG179"/>
      <c r="AH179"/>
    </row>
    <row r="180" spans="4:34" ht="12">
      <c r="D180" s="3"/>
      <c r="E180" s="3"/>
      <c r="F180" s="3"/>
      <c r="G180" s="3"/>
      <c r="X180"/>
      <c r="Y180"/>
      <c r="Z180"/>
      <c r="AA180"/>
      <c r="AB180"/>
      <c r="AC180"/>
      <c r="AD180"/>
      <c r="AE180"/>
      <c r="AF180"/>
      <c r="AG180"/>
      <c r="AH180"/>
    </row>
    <row r="181" spans="4:34" ht="12">
      <c r="D181" s="3"/>
      <c r="E181" s="3"/>
      <c r="F181" s="3"/>
      <c r="G181" s="3"/>
      <c r="X181"/>
      <c r="Y181"/>
      <c r="Z181"/>
      <c r="AA181"/>
      <c r="AB181"/>
      <c r="AC181"/>
      <c r="AD181"/>
      <c r="AE181"/>
      <c r="AF181"/>
      <c r="AG181"/>
      <c r="AH181"/>
    </row>
    <row r="182" spans="4:34" ht="12">
      <c r="D182" s="3"/>
      <c r="E182" s="3"/>
      <c r="F182" s="3"/>
      <c r="G182" s="3"/>
      <c r="X182"/>
      <c r="Y182"/>
      <c r="Z182"/>
      <c r="AA182"/>
      <c r="AB182"/>
      <c r="AC182"/>
      <c r="AD182"/>
      <c r="AE182"/>
      <c r="AF182"/>
      <c r="AG182"/>
      <c r="AH182"/>
    </row>
    <row r="183" spans="4:34" ht="12">
      <c r="D183" s="3"/>
      <c r="E183" s="3"/>
      <c r="F183" s="3"/>
      <c r="G183" s="3"/>
      <c r="X183"/>
      <c r="Y183"/>
      <c r="Z183"/>
      <c r="AA183"/>
      <c r="AB183"/>
      <c r="AC183"/>
      <c r="AD183"/>
      <c r="AE183"/>
      <c r="AF183"/>
      <c r="AG183"/>
      <c r="AH183"/>
    </row>
    <row r="184" spans="4:34" ht="12">
      <c r="D184" s="3"/>
      <c r="E184" s="3"/>
      <c r="F184" s="3"/>
      <c r="G184" s="3"/>
      <c r="X184"/>
      <c r="Y184"/>
      <c r="Z184"/>
      <c r="AA184"/>
      <c r="AB184"/>
      <c r="AC184"/>
      <c r="AD184"/>
      <c r="AE184"/>
      <c r="AF184"/>
      <c r="AG184"/>
      <c r="AH184"/>
    </row>
    <row r="185" spans="4:34" ht="12">
      <c r="D185" s="3"/>
      <c r="E185" s="3"/>
      <c r="F185" s="3"/>
      <c r="G185" s="3"/>
      <c r="X185"/>
      <c r="Y185"/>
      <c r="Z185"/>
      <c r="AA185"/>
      <c r="AB185"/>
      <c r="AC185"/>
      <c r="AD185"/>
      <c r="AE185"/>
      <c r="AF185"/>
      <c r="AG185"/>
      <c r="AH185"/>
    </row>
    <row r="186" spans="4:34" ht="12">
      <c r="D186" s="3"/>
      <c r="E186" s="3"/>
      <c r="F186" s="3"/>
      <c r="G186" s="3"/>
      <c r="X186"/>
      <c r="Y186"/>
      <c r="Z186"/>
      <c r="AA186"/>
      <c r="AB186"/>
      <c r="AC186"/>
      <c r="AD186"/>
      <c r="AE186"/>
      <c r="AF186"/>
      <c r="AG186"/>
      <c r="AH186"/>
    </row>
    <row r="187" spans="4:34" ht="12">
      <c r="D187" s="3"/>
      <c r="E187" s="3"/>
      <c r="F187" s="3"/>
      <c r="G187" s="3"/>
      <c r="X187"/>
      <c r="Y187"/>
      <c r="Z187"/>
      <c r="AA187"/>
      <c r="AB187"/>
      <c r="AC187"/>
      <c r="AD187"/>
      <c r="AE187"/>
      <c r="AF187"/>
      <c r="AG187"/>
      <c r="AH187"/>
    </row>
    <row r="188" spans="4:34" ht="12">
      <c r="D188" s="3"/>
      <c r="E188" s="3"/>
      <c r="F188" s="3"/>
      <c r="G188" s="3"/>
      <c r="X188"/>
      <c r="Y188"/>
      <c r="Z188"/>
      <c r="AA188"/>
      <c r="AB188"/>
      <c r="AC188"/>
      <c r="AD188"/>
      <c r="AE188"/>
      <c r="AF188"/>
      <c r="AG188"/>
      <c r="AH188"/>
    </row>
    <row r="189" spans="4:34" ht="12">
      <c r="D189" s="3"/>
      <c r="E189" s="3"/>
      <c r="F189" s="3"/>
      <c r="G189" s="3"/>
      <c r="X189"/>
      <c r="Y189"/>
      <c r="Z189"/>
      <c r="AA189"/>
      <c r="AB189"/>
      <c r="AC189"/>
      <c r="AD189"/>
      <c r="AE189"/>
      <c r="AF189"/>
      <c r="AG189"/>
      <c r="AH189"/>
    </row>
    <row r="190" spans="4:34" ht="12">
      <c r="D190" s="3"/>
      <c r="E190" s="3"/>
      <c r="F190" s="3"/>
      <c r="G190" s="3"/>
      <c r="X190"/>
      <c r="Y190"/>
      <c r="Z190"/>
      <c r="AA190"/>
      <c r="AB190"/>
      <c r="AC190"/>
      <c r="AD190"/>
      <c r="AE190"/>
      <c r="AF190"/>
      <c r="AG190"/>
      <c r="AH190"/>
    </row>
    <row r="191" spans="4:34" ht="12">
      <c r="D191" s="3"/>
      <c r="E191" s="3"/>
      <c r="F191" s="3"/>
      <c r="G191" s="3"/>
      <c r="X191"/>
      <c r="Y191"/>
      <c r="Z191"/>
      <c r="AA191"/>
      <c r="AB191"/>
      <c r="AC191"/>
      <c r="AD191"/>
      <c r="AE191"/>
      <c r="AF191"/>
      <c r="AG191"/>
      <c r="AH191"/>
    </row>
    <row r="192" spans="4:34" ht="12">
      <c r="D192" s="3"/>
      <c r="E192" s="3"/>
      <c r="F192" s="3"/>
      <c r="G192" s="3"/>
      <c r="X192"/>
      <c r="Y192"/>
      <c r="Z192"/>
      <c r="AA192"/>
      <c r="AB192"/>
      <c r="AC192"/>
      <c r="AD192"/>
      <c r="AE192"/>
      <c r="AF192"/>
      <c r="AG192"/>
      <c r="AH192"/>
    </row>
    <row r="193" spans="4:34" ht="12">
      <c r="D193" s="3"/>
      <c r="E193" s="3"/>
      <c r="F193" s="3"/>
      <c r="G193" s="3"/>
      <c r="X193"/>
      <c r="Y193"/>
      <c r="Z193"/>
      <c r="AA193"/>
      <c r="AB193"/>
      <c r="AC193"/>
      <c r="AD193"/>
      <c r="AE193"/>
      <c r="AF193"/>
      <c r="AG193"/>
      <c r="AH193"/>
    </row>
    <row r="194" spans="4:34" ht="12">
      <c r="D194" s="3"/>
      <c r="E194" s="3"/>
      <c r="F194" s="3"/>
      <c r="G194" s="3"/>
      <c r="X194"/>
      <c r="Y194"/>
      <c r="Z194"/>
      <c r="AA194"/>
      <c r="AB194"/>
      <c r="AC194"/>
      <c r="AD194"/>
      <c r="AE194"/>
      <c r="AF194"/>
      <c r="AG194"/>
      <c r="AH194"/>
    </row>
    <row r="195" spans="4:34" ht="12">
      <c r="D195" s="3"/>
      <c r="E195" s="3"/>
      <c r="F195" s="3"/>
      <c r="G195" s="3"/>
      <c r="X195"/>
      <c r="Y195"/>
      <c r="Z195"/>
      <c r="AA195"/>
      <c r="AB195"/>
      <c r="AC195"/>
      <c r="AD195"/>
      <c r="AE195"/>
      <c r="AF195"/>
      <c r="AG195"/>
      <c r="AH195"/>
    </row>
    <row r="196" spans="4:34" ht="12">
      <c r="D196" s="3"/>
      <c r="E196" s="3"/>
      <c r="F196" s="3"/>
      <c r="G196" s="3"/>
      <c r="X196"/>
      <c r="Y196"/>
      <c r="Z196"/>
      <c r="AA196"/>
      <c r="AB196"/>
      <c r="AC196"/>
      <c r="AD196"/>
      <c r="AE196"/>
      <c r="AF196"/>
      <c r="AG196"/>
      <c r="AH196"/>
    </row>
    <row r="197" spans="4:34" ht="12">
      <c r="D197" s="3"/>
      <c r="E197" s="3"/>
      <c r="F197" s="3"/>
      <c r="G197" s="3"/>
      <c r="X197"/>
      <c r="Y197"/>
      <c r="Z197"/>
      <c r="AA197"/>
      <c r="AB197"/>
      <c r="AC197"/>
      <c r="AD197"/>
      <c r="AE197"/>
      <c r="AF197"/>
      <c r="AG197"/>
      <c r="AH197"/>
    </row>
    <row r="198" spans="4:34" ht="12">
      <c r="D198" s="3"/>
      <c r="E198" s="3"/>
      <c r="F198" s="3"/>
      <c r="G198" s="3"/>
      <c r="X198"/>
      <c r="Y198"/>
      <c r="Z198"/>
      <c r="AA198"/>
      <c r="AB198"/>
      <c r="AC198"/>
      <c r="AD198"/>
      <c r="AE198"/>
      <c r="AF198"/>
      <c r="AG198"/>
      <c r="AH198"/>
    </row>
    <row r="199" spans="4:34" ht="12">
      <c r="D199" s="3"/>
      <c r="E199" s="3"/>
      <c r="F199" s="3"/>
      <c r="G199" s="3"/>
      <c r="X199"/>
      <c r="Y199"/>
      <c r="Z199"/>
      <c r="AA199"/>
      <c r="AB199"/>
      <c r="AC199"/>
      <c r="AD199"/>
      <c r="AE199"/>
      <c r="AF199"/>
      <c r="AG199"/>
      <c r="AH199"/>
    </row>
    <row r="200" spans="4:34" ht="12">
      <c r="D200" s="3"/>
      <c r="E200" s="3"/>
      <c r="F200" s="3"/>
      <c r="G200" s="3"/>
      <c r="X200"/>
      <c r="Y200"/>
      <c r="Z200"/>
      <c r="AA200"/>
      <c r="AB200"/>
      <c r="AC200"/>
      <c r="AD200"/>
      <c r="AE200"/>
      <c r="AF200"/>
      <c r="AG200"/>
      <c r="AH200"/>
    </row>
    <row r="201" spans="4:34" ht="12">
      <c r="D201" s="3"/>
      <c r="E201" s="3"/>
      <c r="F201" s="3"/>
      <c r="G201" s="3"/>
      <c r="X201"/>
      <c r="Y201"/>
      <c r="Z201"/>
      <c r="AA201"/>
      <c r="AB201"/>
      <c r="AC201"/>
      <c r="AD201"/>
      <c r="AE201"/>
      <c r="AF201"/>
      <c r="AG201"/>
      <c r="AH201"/>
    </row>
    <row r="202" spans="4:34" ht="12">
      <c r="D202" s="3"/>
      <c r="E202" s="3"/>
      <c r="F202" s="3"/>
      <c r="G202" s="3"/>
      <c r="X202"/>
      <c r="Y202"/>
      <c r="Z202"/>
      <c r="AA202"/>
      <c r="AB202"/>
      <c r="AC202"/>
      <c r="AD202"/>
      <c r="AE202"/>
      <c r="AF202"/>
      <c r="AG202"/>
      <c r="AH202"/>
    </row>
    <row r="203" spans="4:34" ht="12">
      <c r="D203" s="3"/>
      <c r="E203" s="3"/>
      <c r="F203" s="3"/>
      <c r="G203" s="3"/>
      <c r="X203"/>
      <c r="Y203"/>
      <c r="Z203"/>
      <c r="AA203"/>
      <c r="AB203"/>
      <c r="AC203"/>
      <c r="AD203"/>
      <c r="AE203"/>
      <c r="AF203"/>
      <c r="AG203"/>
      <c r="AH203"/>
    </row>
    <row r="204" spans="4:34" ht="12">
      <c r="D204" s="3"/>
      <c r="E204" s="3"/>
      <c r="F204" s="3"/>
      <c r="G204" s="3"/>
      <c r="X204"/>
      <c r="Y204"/>
      <c r="Z204"/>
      <c r="AA204"/>
      <c r="AB204"/>
      <c r="AC204"/>
      <c r="AD204"/>
      <c r="AE204"/>
      <c r="AF204"/>
      <c r="AG204"/>
      <c r="AH204"/>
    </row>
    <row r="205" spans="4:34" ht="12">
      <c r="D205" s="3"/>
      <c r="E205" s="3"/>
      <c r="F205" s="3"/>
      <c r="G205" s="3"/>
      <c r="X205"/>
      <c r="Y205"/>
      <c r="Z205"/>
      <c r="AA205"/>
      <c r="AB205"/>
      <c r="AC205"/>
      <c r="AD205"/>
      <c r="AE205"/>
      <c r="AF205"/>
      <c r="AG205"/>
      <c r="AH205"/>
    </row>
    <row r="206" spans="4:34" ht="12">
      <c r="D206" s="3"/>
      <c r="E206" s="3"/>
      <c r="F206" s="3"/>
      <c r="G206" s="3"/>
      <c r="X206"/>
      <c r="Y206"/>
      <c r="Z206"/>
      <c r="AA206"/>
      <c r="AB206"/>
      <c r="AC206"/>
      <c r="AD206"/>
      <c r="AE206"/>
      <c r="AF206"/>
      <c r="AG206"/>
      <c r="AH206"/>
    </row>
    <row r="207" spans="4:34" ht="12">
      <c r="D207" s="3"/>
      <c r="E207" s="3"/>
      <c r="F207" s="3"/>
      <c r="G207" s="3"/>
      <c r="X207"/>
      <c r="Y207"/>
      <c r="Z207"/>
      <c r="AA207"/>
      <c r="AB207"/>
      <c r="AC207"/>
      <c r="AD207"/>
      <c r="AE207"/>
      <c r="AF207"/>
      <c r="AG207"/>
      <c r="AH207"/>
    </row>
    <row r="208" spans="4:34" ht="12">
      <c r="D208" s="3"/>
      <c r="E208" s="3"/>
      <c r="F208" s="3"/>
      <c r="G208" s="3"/>
      <c r="X208"/>
      <c r="Y208"/>
      <c r="Z208"/>
      <c r="AA208"/>
      <c r="AB208"/>
      <c r="AC208"/>
      <c r="AD208"/>
      <c r="AE208"/>
      <c r="AF208"/>
      <c r="AG208"/>
      <c r="AH208"/>
    </row>
    <row r="209" spans="4:34" ht="12">
      <c r="D209" s="3"/>
      <c r="E209" s="3"/>
      <c r="F209" s="3"/>
      <c r="G209" s="3"/>
      <c r="X209"/>
      <c r="Y209"/>
      <c r="Z209"/>
      <c r="AA209"/>
      <c r="AB209"/>
      <c r="AC209"/>
      <c r="AD209"/>
      <c r="AE209"/>
      <c r="AF209"/>
      <c r="AG209"/>
      <c r="AH209"/>
    </row>
    <row r="210" spans="4:34" ht="12">
      <c r="D210" s="3"/>
      <c r="E210" s="3"/>
      <c r="F210" s="3"/>
      <c r="G210" s="3"/>
      <c r="X210"/>
      <c r="Y210"/>
      <c r="Z210"/>
      <c r="AA210"/>
      <c r="AB210"/>
      <c r="AC210"/>
      <c r="AD210"/>
      <c r="AE210"/>
      <c r="AF210"/>
      <c r="AG210"/>
      <c r="AH210"/>
    </row>
    <row r="211" spans="4:34" ht="12">
      <c r="D211" s="3"/>
      <c r="E211" s="3"/>
      <c r="F211" s="3"/>
      <c r="G211" s="3"/>
      <c r="X211"/>
      <c r="Y211"/>
      <c r="Z211"/>
      <c r="AA211"/>
      <c r="AB211"/>
      <c r="AC211"/>
      <c r="AD211"/>
      <c r="AE211"/>
      <c r="AF211"/>
      <c r="AG211"/>
      <c r="AH211"/>
    </row>
    <row r="212" spans="4:34" ht="12">
      <c r="D212" s="3"/>
      <c r="E212" s="3"/>
      <c r="F212" s="3"/>
      <c r="G212" s="3"/>
      <c r="X212"/>
      <c r="Y212"/>
      <c r="Z212"/>
      <c r="AA212"/>
      <c r="AB212"/>
      <c r="AC212"/>
      <c r="AD212"/>
      <c r="AE212"/>
      <c r="AF212"/>
      <c r="AG212"/>
      <c r="AH212"/>
    </row>
    <row r="213" spans="4:34" ht="12">
      <c r="D213" s="3"/>
      <c r="E213" s="3"/>
      <c r="F213" s="3"/>
      <c r="G213" s="3"/>
      <c r="X213"/>
      <c r="Y213"/>
      <c r="Z213"/>
      <c r="AA213"/>
      <c r="AB213"/>
      <c r="AC213"/>
      <c r="AD213"/>
      <c r="AE213"/>
      <c r="AF213"/>
      <c r="AG213"/>
      <c r="AH213"/>
    </row>
    <row r="214" spans="4:34" ht="12">
      <c r="D214" s="3"/>
      <c r="E214" s="3"/>
      <c r="F214" s="3"/>
      <c r="G214" s="3"/>
      <c r="X214"/>
      <c r="Y214"/>
      <c r="Z214"/>
      <c r="AA214"/>
      <c r="AB214"/>
      <c r="AC214"/>
      <c r="AD214"/>
      <c r="AE214"/>
      <c r="AF214"/>
      <c r="AG214"/>
      <c r="AH214"/>
    </row>
    <row r="215" spans="4:34" ht="12">
      <c r="D215" s="3"/>
      <c r="E215" s="3"/>
      <c r="F215" s="3"/>
      <c r="G215" s="3"/>
      <c r="X215"/>
      <c r="Y215"/>
      <c r="Z215"/>
      <c r="AA215"/>
      <c r="AB215"/>
      <c r="AC215"/>
      <c r="AD215"/>
      <c r="AE215"/>
      <c r="AF215"/>
      <c r="AG215"/>
      <c r="AH215"/>
    </row>
    <row r="216" spans="4:34" ht="12">
      <c r="D216" s="3"/>
      <c r="E216" s="3"/>
      <c r="F216" s="3"/>
      <c r="G216" s="3"/>
      <c r="X216"/>
      <c r="Y216"/>
      <c r="Z216"/>
      <c r="AA216"/>
      <c r="AB216"/>
      <c r="AC216"/>
      <c r="AD216"/>
      <c r="AE216"/>
      <c r="AF216"/>
      <c r="AG216"/>
      <c r="AH216"/>
    </row>
    <row r="217" spans="4:34" ht="12">
      <c r="D217" s="3"/>
      <c r="E217" s="3"/>
      <c r="F217" s="3"/>
      <c r="G217" s="3"/>
      <c r="X217"/>
      <c r="Y217"/>
      <c r="Z217"/>
      <c r="AA217"/>
      <c r="AB217"/>
      <c r="AC217"/>
      <c r="AD217"/>
      <c r="AE217"/>
      <c r="AF217"/>
      <c r="AG217"/>
      <c r="AH217"/>
    </row>
    <row r="218" spans="4:34" ht="12">
      <c r="D218" s="3"/>
      <c r="E218" s="3"/>
      <c r="F218" s="3"/>
      <c r="G218" s="3"/>
      <c r="X218"/>
      <c r="Y218"/>
      <c r="Z218"/>
      <c r="AA218"/>
      <c r="AB218"/>
      <c r="AC218"/>
      <c r="AD218"/>
      <c r="AE218"/>
      <c r="AF218"/>
      <c r="AG218"/>
      <c r="AH218"/>
    </row>
    <row r="219" spans="4:34" ht="12">
      <c r="D219" s="3"/>
      <c r="E219" s="3"/>
      <c r="F219" s="3"/>
      <c r="G219" s="3"/>
      <c r="X219"/>
      <c r="Y219"/>
      <c r="Z219"/>
      <c r="AA219"/>
      <c r="AB219"/>
      <c r="AC219"/>
      <c r="AD219"/>
      <c r="AE219"/>
      <c r="AF219"/>
      <c r="AG219"/>
      <c r="AH219"/>
    </row>
    <row r="220" spans="4:34" ht="12">
      <c r="D220" s="3"/>
      <c r="E220" s="3"/>
      <c r="F220" s="3"/>
      <c r="G220" s="3"/>
      <c r="X220"/>
      <c r="Y220"/>
      <c r="Z220"/>
      <c r="AA220"/>
      <c r="AB220"/>
      <c r="AC220"/>
      <c r="AD220"/>
      <c r="AE220"/>
      <c r="AF220"/>
      <c r="AG220"/>
      <c r="AH220"/>
    </row>
    <row r="221" spans="4:34" ht="12">
      <c r="D221" s="3"/>
      <c r="E221" s="3"/>
      <c r="F221" s="3"/>
      <c r="G221" s="3"/>
      <c r="X221"/>
      <c r="Y221"/>
      <c r="Z221"/>
      <c r="AA221"/>
      <c r="AB221"/>
      <c r="AC221"/>
      <c r="AD221"/>
      <c r="AE221"/>
      <c r="AF221"/>
      <c r="AG221"/>
      <c r="AH221"/>
    </row>
    <row r="222" spans="4:34" ht="12">
      <c r="D222" s="3"/>
      <c r="E222" s="3"/>
      <c r="F222" s="3"/>
      <c r="G222" s="3"/>
      <c r="X222"/>
      <c r="Y222"/>
      <c r="Z222"/>
      <c r="AA222"/>
      <c r="AB222"/>
      <c r="AC222"/>
      <c r="AD222"/>
      <c r="AE222"/>
      <c r="AF222"/>
      <c r="AG222"/>
      <c r="AH222"/>
    </row>
    <row r="223" spans="4:34" ht="12">
      <c r="D223" s="3"/>
      <c r="E223" s="3"/>
      <c r="F223" s="3"/>
      <c r="G223" s="3"/>
      <c r="X223"/>
      <c r="Y223"/>
      <c r="Z223"/>
      <c r="AA223"/>
      <c r="AB223"/>
      <c r="AC223"/>
      <c r="AD223"/>
      <c r="AE223"/>
      <c r="AF223"/>
      <c r="AG223"/>
      <c r="AH223"/>
    </row>
    <row r="224" spans="4:34" ht="12">
      <c r="D224" s="3"/>
      <c r="E224" s="3"/>
      <c r="F224" s="3"/>
      <c r="G224" s="3"/>
      <c r="X224"/>
      <c r="Y224"/>
      <c r="Z224"/>
      <c r="AA224"/>
      <c r="AB224"/>
      <c r="AC224"/>
      <c r="AD224"/>
      <c r="AE224"/>
      <c r="AF224"/>
      <c r="AG224"/>
      <c r="AH224"/>
    </row>
    <row r="225" spans="4:34" ht="12">
      <c r="D225" s="3"/>
      <c r="E225" s="3"/>
      <c r="F225" s="3"/>
      <c r="G225" s="3"/>
      <c r="X225"/>
      <c r="Y225"/>
      <c r="Z225"/>
      <c r="AA225"/>
      <c r="AB225"/>
      <c r="AC225"/>
      <c r="AD225"/>
      <c r="AE225"/>
      <c r="AF225"/>
      <c r="AG225"/>
      <c r="AH225"/>
    </row>
    <row r="226" spans="4:34" ht="12">
      <c r="D226" s="3"/>
      <c r="E226" s="3"/>
      <c r="F226" s="3"/>
      <c r="G226" s="3"/>
      <c r="X226"/>
      <c r="Y226"/>
      <c r="Z226"/>
      <c r="AA226"/>
      <c r="AB226"/>
      <c r="AC226"/>
      <c r="AD226"/>
      <c r="AE226"/>
      <c r="AF226"/>
      <c r="AG226"/>
      <c r="AH226"/>
    </row>
    <row r="227" spans="4:34" ht="12">
      <c r="D227" s="3"/>
      <c r="E227" s="3"/>
      <c r="F227" s="3"/>
      <c r="G227" s="3"/>
      <c r="X227"/>
      <c r="Y227"/>
      <c r="Z227"/>
      <c r="AA227"/>
      <c r="AB227"/>
      <c r="AC227"/>
      <c r="AD227"/>
      <c r="AE227"/>
      <c r="AF227"/>
      <c r="AG227"/>
      <c r="AH227"/>
    </row>
    <row r="228" spans="4:34" ht="12">
      <c r="D228" s="3"/>
      <c r="E228" s="3"/>
      <c r="F228" s="3"/>
      <c r="G228" s="3"/>
      <c r="X228"/>
      <c r="Y228"/>
      <c r="Z228"/>
      <c r="AA228"/>
      <c r="AB228"/>
      <c r="AC228"/>
      <c r="AD228"/>
      <c r="AE228"/>
      <c r="AF228"/>
      <c r="AG228"/>
      <c r="AH228"/>
    </row>
    <row r="229" spans="4:34" ht="12">
      <c r="D229" s="3"/>
      <c r="E229" s="3"/>
      <c r="F229" s="3"/>
      <c r="G229" s="3"/>
      <c r="X229"/>
      <c r="Y229"/>
      <c r="Z229"/>
      <c r="AA229"/>
      <c r="AB229"/>
      <c r="AC229"/>
      <c r="AD229"/>
      <c r="AE229"/>
      <c r="AF229"/>
      <c r="AG229"/>
      <c r="AH229"/>
    </row>
    <row r="230" spans="4:34" ht="12">
      <c r="D230" s="3"/>
      <c r="E230" s="3"/>
      <c r="F230" s="3"/>
      <c r="G230" s="3"/>
      <c r="X230"/>
      <c r="Y230"/>
      <c r="Z230"/>
      <c r="AA230"/>
      <c r="AB230"/>
      <c r="AC230"/>
      <c r="AD230"/>
      <c r="AE230"/>
      <c r="AF230"/>
      <c r="AG230"/>
      <c r="AH230"/>
    </row>
    <row r="231" spans="4:34" ht="12">
      <c r="D231" s="3"/>
      <c r="E231" s="3"/>
      <c r="F231" s="3"/>
      <c r="G231" s="3"/>
      <c r="X231"/>
      <c r="Y231"/>
      <c r="Z231"/>
      <c r="AA231"/>
      <c r="AB231"/>
      <c r="AC231"/>
      <c r="AD231"/>
      <c r="AE231"/>
      <c r="AF231"/>
      <c r="AG231"/>
      <c r="AH231"/>
    </row>
    <row r="232" spans="4:34" ht="12">
      <c r="D232" s="3"/>
      <c r="E232" s="3"/>
      <c r="F232" s="3"/>
      <c r="G232" s="3"/>
      <c r="X232"/>
      <c r="Y232"/>
      <c r="Z232"/>
      <c r="AA232"/>
      <c r="AB232"/>
      <c r="AC232"/>
      <c r="AD232"/>
      <c r="AE232"/>
      <c r="AF232"/>
      <c r="AG232"/>
      <c r="AH232"/>
    </row>
    <row r="233" spans="4:34" ht="12">
      <c r="D233" s="3"/>
      <c r="E233" s="3"/>
      <c r="F233" s="3"/>
      <c r="G233" s="3"/>
      <c r="X233"/>
      <c r="Y233"/>
      <c r="Z233"/>
      <c r="AA233"/>
      <c r="AB233"/>
      <c r="AC233"/>
      <c r="AD233"/>
      <c r="AE233"/>
      <c r="AF233"/>
      <c r="AG233"/>
      <c r="AH233"/>
    </row>
    <row r="234" spans="4:34" ht="12">
      <c r="D234" s="3"/>
      <c r="E234" s="3"/>
      <c r="F234" s="3"/>
      <c r="G234" s="3"/>
      <c r="X234"/>
      <c r="Y234"/>
      <c r="Z234"/>
      <c r="AA234"/>
      <c r="AB234"/>
      <c r="AC234"/>
      <c r="AD234"/>
      <c r="AE234"/>
      <c r="AF234"/>
      <c r="AG234"/>
      <c r="AH234"/>
    </row>
    <row r="235" spans="4:34" ht="12">
      <c r="D235" s="3"/>
      <c r="E235" s="3"/>
      <c r="F235" s="3"/>
      <c r="G235" s="3"/>
      <c r="X235"/>
      <c r="Y235"/>
      <c r="Z235"/>
      <c r="AA235"/>
      <c r="AB235"/>
      <c r="AC235"/>
      <c r="AD235"/>
      <c r="AE235"/>
      <c r="AF235"/>
      <c r="AG235"/>
      <c r="AH235"/>
    </row>
    <row r="236" spans="4:34" ht="12">
      <c r="D236" s="3"/>
      <c r="E236" s="3"/>
      <c r="F236" s="3"/>
      <c r="G236" s="3"/>
      <c r="X236"/>
      <c r="Y236"/>
      <c r="Z236"/>
      <c r="AA236"/>
      <c r="AB236"/>
      <c r="AC236"/>
      <c r="AD236"/>
      <c r="AE236"/>
      <c r="AF236"/>
      <c r="AG236"/>
      <c r="AH236"/>
    </row>
    <row r="237" spans="4:34" ht="12">
      <c r="D237" s="3"/>
      <c r="E237" s="3"/>
      <c r="F237" s="3"/>
      <c r="G237" s="3"/>
      <c r="X237"/>
      <c r="Y237"/>
      <c r="Z237"/>
      <c r="AA237"/>
      <c r="AB237"/>
      <c r="AC237"/>
      <c r="AD237"/>
      <c r="AE237"/>
      <c r="AF237"/>
      <c r="AG237"/>
      <c r="AH237"/>
    </row>
    <row r="238" spans="4:34" ht="12">
      <c r="D238" s="3"/>
      <c r="E238" s="3"/>
      <c r="F238" s="3"/>
      <c r="G238" s="3"/>
      <c r="X238"/>
      <c r="Y238"/>
      <c r="Z238"/>
      <c r="AA238"/>
      <c r="AB238"/>
      <c r="AC238"/>
      <c r="AD238"/>
      <c r="AE238"/>
      <c r="AF238"/>
      <c r="AG238"/>
      <c r="AH238"/>
    </row>
    <row r="239" spans="4:34" ht="12">
      <c r="D239" s="3"/>
      <c r="E239" s="3"/>
      <c r="F239" s="3"/>
      <c r="G239" s="3"/>
      <c r="X239"/>
      <c r="Y239"/>
      <c r="Z239"/>
      <c r="AA239"/>
      <c r="AB239"/>
      <c r="AC239"/>
      <c r="AD239"/>
      <c r="AE239"/>
      <c r="AF239"/>
      <c r="AG239"/>
      <c r="AH239"/>
    </row>
    <row r="240" spans="4:34" ht="12">
      <c r="D240" s="3"/>
      <c r="E240" s="3"/>
      <c r="F240" s="3"/>
      <c r="G240" s="3"/>
      <c r="X240"/>
      <c r="Y240"/>
      <c r="Z240"/>
      <c r="AA240"/>
      <c r="AB240"/>
      <c r="AC240"/>
      <c r="AD240"/>
      <c r="AE240"/>
      <c r="AF240"/>
      <c r="AG240"/>
      <c r="AH240"/>
    </row>
    <row r="241" spans="4:34" ht="12">
      <c r="D241" s="3"/>
      <c r="E241" s="3"/>
      <c r="F241" s="3"/>
      <c r="G241" s="3"/>
      <c r="X241"/>
      <c r="Y241"/>
      <c r="Z241"/>
      <c r="AA241"/>
      <c r="AB241"/>
      <c r="AC241"/>
      <c r="AD241"/>
      <c r="AE241"/>
      <c r="AF241"/>
      <c r="AG241"/>
      <c r="AH241"/>
    </row>
    <row r="242" spans="4:34" ht="12">
      <c r="D242" s="3"/>
      <c r="E242" s="3"/>
      <c r="F242" s="3"/>
      <c r="G242" s="3"/>
      <c r="X242"/>
      <c r="Y242"/>
      <c r="Z242"/>
      <c r="AA242"/>
      <c r="AB242"/>
      <c r="AC242"/>
      <c r="AD242"/>
      <c r="AE242"/>
      <c r="AF242"/>
      <c r="AG242"/>
      <c r="AH242"/>
    </row>
    <row r="243" spans="4:34" ht="12">
      <c r="D243" s="3"/>
      <c r="E243" s="3"/>
      <c r="F243" s="3"/>
      <c r="G243" s="3"/>
      <c r="X243"/>
      <c r="Y243"/>
      <c r="Z243"/>
      <c r="AA243"/>
      <c r="AB243"/>
      <c r="AC243"/>
      <c r="AD243"/>
      <c r="AE243"/>
      <c r="AF243"/>
      <c r="AG243"/>
      <c r="AH243"/>
    </row>
    <row r="244" spans="4:34" ht="12">
      <c r="D244" s="3"/>
      <c r="E244" s="3"/>
      <c r="F244" s="3"/>
      <c r="G244" s="3"/>
      <c r="X244"/>
      <c r="Y244"/>
      <c r="Z244"/>
      <c r="AA244"/>
      <c r="AB244"/>
      <c r="AC244"/>
      <c r="AD244"/>
      <c r="AE244"/>
      <c r="AF244"/>
      <c r="AG244"/>
      <c r="AH244"/>
    </row>
    <row r="245" spans="4:34" ht="12">
      <c r="D245" s="3"/>
      <c r="E245" s="3"/>
      <c r="F245" s="3"/>
      <c r="G245" s="3"/>
      <c r="X245"/>
      <c r="Y245"/>
      <c r="Z245"/>
      <c r="AA245"/>
      <c r="AB245"/>
      <c r="AC245"/>
      <c r="AD245"/>
      <c r="AE245"/>
      <c r="AF245"/>
      <c r="AG245"/>
      <c r="AH245"/>
    </row>
    <row r="246" spans="4:34" ht="12">
      <c r="D246" s="3"/>
      <c r="E246" s="3"/>
      <c r="F246" s="3"/>
      <c r="G246" s="3"/>
      <c r="X246"/>
      <c r="Y246"/>
      <c r="Z246"/>
      <c r="AA246"/>
      <c r="AB246"/>
      <c r="AC246"/>
      <c r="AD246"/>
      <c r="AE246"/>
      <c r="AF246"/>
      <c r="AG246"/>
      <c r="AH246"/>
    </row>
    <row r="247" spans="4:34" ht="12">
      <c r="D247" s="3"/>
      <c r="E247" s="3"/>
      <c r="F247" s="3"/>
      <c r="G247" s="3"/>
      <c r="X247"/>
      <c r="Y247"/>
      <c r="Z247"/>
      <c r="AA247"/>
      <c r="AB247"/>
      <c r="AC247"/>
      <c r="AD247"/>
      <c r="AE247"/>
      <c r="AF247"/>
      <c r="AG247"/>
      <c r="AH247"/>
    </row>
    <row r="248" spans="4:34" ht="12">
      <c r="D248" s="3"/>
      <c r="E248" s="3"/>
      <c r="F248" s="3"/>
      <c r="G248" s="3"/>
      <c r="X248"/>
      <c r="Y248"/>
      <c r="Z248"/>
      <c r="AA248"/>
      <c r="AB248"/>
      <c r="AC248"/>
      <c r="AD248"/>
      <c r="AE248"/>
      <c r="AF248"/>
      <c r="AG248"/>
      <c r="AH248"/>
    </row>
    <row r="249" spans="4:34" ht="12">
      <c r="D249" s="3"/>
      <c r="E249" s="3"/>
      <c r="F249" s="3"/>
      <c r="G249" s="3"/>
      <c r="X249"/>
      <c r="Y249"/>
      <c r="Z249"/>
      <c r="AA249"/>
      <c r="AB249"/>
      <c r="AC249"/>
      <c r="AD249"/>
      <c r="AE249"/>
      <c r="AF249"/>
      <c r="AG249"/>
      <c r="AH249"/>
    </row>
    <row r="250" spans="4:34" ht="12">
      <c r="D250" s="3"/>
      <c r="E250" s="3"/>
      <c r="F250" s="3"/>
      <c r="G250" s="3"/>
      <c r="X250"/>
      <c r="Y250"/>
      <c r="Z250"/>
      <c r="AA250"/>
      <c r="AB250"/>
      <c r="AC250"/>
      <c r="AD250"/>
      <c r="AE250"/>
      <c r="AF250"/>
      <c r="AG250"/>
      <c r="AH250"/>
    </row>
    <row r="251" spans="4:34" ht="12">
      <c r="D251" s="3"/>
      <c r="E251" s="3"/>
      <c r="F251" s="3"/>
      <c r="G251" s="3"/>
      <c r="X251"/>
      <c r="Y251"/>
      <c r="Z251"/>
      <c r="AA251"/>
      <c r="AB251"/>
      <c r="AC251"/>
      <c r="AD251"/>
      <c r="AE251"/>
      <c r="AF251"/>
      <c r="AG251"/>
      <c r="AH251"/>
    </row>
    <row r="252" spans="4:34" ht="12">
      <c r="D252" s="3"/>
      <c r="E252" s="3"/>
      <c r="F252" s="3"/>
      <c r="G252" s="3"/>
      <c r="X252"/>
      <c r="Y252"/>
      <c r="Z252"/>
      <c r="AA252"/>
      <c r="AB252"/>
      <c r="AC252"/>
      <c r="AD252"/>
      <c r="AE252"/>
      <c r="AF252"/>
      <c r="AG252"/>
      <c r="AH252"/>
    </row>
    <row r="253" spans="4:34" ht="12">
      <c r="D253" s="3"/>
      <c r="E253" s="3"/>
      <c r="F253" s="3"/>
      <c r="G253" s="3"/>
      <c r="X253"/>
      <c r="Y253"/>
      <c r="Z253"/>
      <c r="AA253"/>
      <c r="AB253"/>
      <c r="AC253"/>
      <c r="AD253"/>
      <c r="AE253"/>
      <c r="AF253"/>
      <c r="AG253"/>
      <c r="AH253"/>
    </row>
    <row r="254" spans="4:34" ht="12">
      <c r="D254" s="3"/>
      <c r="E254" s="3"/>
      <c r="F254" s="3"/>
      <c r="G254" s="3"/>
      <c r="X254"/>
      <c r="Y254"/>
      <c r="Z254"/>
      <c r="AA254"/>
      <c r="AB254"/>
      <c r="AC254"/>
      <c r="AD254"/>
      <c r="AE254"/>
      <c r="AF254"/>
      <c r="AG254"/>
      <c r="AH254"/>
    </row>
    <row r="255" spans="4:34" ht="12">
      <c r="D255" s="3"/>
      <c r="E255" s="3"/>
      <c r="F255" s="3"/>
      <c r="G255" s="3"/>
      <c r="X255"/>
      <c r="Y255"/>
      <c r="Z255"/>
      <c r="AA255"/>
      <c r="AB255"/>
      <c r="AC255"/>
      <c r="AD255"/>
      <c r="AE255"/>
      <c r="AF255"/>
      <c r="AG255"/>
      <c r="AH255"/>
    </row>
    <row r="256" spans="4:34" ht="12">
      <c r="D256" s="3"/>
      <c r="E256" s="3"/>
      <c r="F256" s="3"/>
      <c r="G256" s="3"/>
      <c r="X256"/>
      <c r="Y256"/>
      <c r="Z256"/>
      <c r="AA256"/>
      <c r="AB256"/>
      <c r="AC256"/>
      <c r="AD256"/>
      <c r="AE256"/>
      <c r="AF256"/>
      <c r="AG256"/>
      <c r="AH256"/>
    </row>
    <row r="257" spans="4:34" ht="12">
      <c r="D257" s="3"/>
      <c r="E257" s="3"/>
      <c r="F257" s="3"/>
      <c r="G257" s="3"/>
      <c r="X257"/>
      <c r="Y257"/>
      <c r="Z257"/>
      <c r="AA257"/>
      <c r="AB257"/>
      <c r="AC257"/>
      <c r="AD257"/>
      <c r="AE257"/>
      <c r="AF257"/>
      <c r="AG257"/>
      <c r="AH257"/>
    </row>
    <row r="258" spans="4:34" ht="12">
      <c r="D258" s="3"/>
      <c r="E258" s="3"/>
      <c r="F258" s="3"/>
      <c r="G258" s="3"/>
      <c r="X258"/>
      <c r="Y258"/>
      <c r="Z258"/>
      <c r="AA258"/>
      <c r="AB258"/>
      <c r="AC258"/>
      <c r="AD258"/>
      <c r="AE258"/>
      <c r="AF258"/>
      <c r="AG258"/>
      <c r="AH258"/>
    </row>
    <row r="259" spans="4:34" ht="12">
      <c r="D259" s="3"/>
      <c r="E259" s="3"/>
      <c r="F259" s="3"/>
      <c r="G259" s="3"/>
      <c r="X259"/>
      <c r="Y259"/>
      <c r="Z259"/>
      <c r="AA259"/>
      <c r="AB259"/>
      <c r="AC259"/>
      <c r="AD259"/>
      <c r="AE259"/>
      <c r="AF259"/>
      <c r="AG259"/>
      <c r="AH259"/>
    </row>
    <row r="260" spans="4:34" ht="12">
      <c r="D260" s="3"/>
      <c r="E260" s="3"/>
      <c r="F260" s="3"/>
      <c r="G260" s="3"/>
      <c r="X260"/>
      <c r="Y260"/>
      <c r="Z260"/>
      <c r="AA260"/>
      <c r="AB260"/>
      <c r="AC260"/>
      <c r="AD260"/>
      <c r="AE260"/>
      <c r="AF260"/>
      <c r="AG260"/>
      <c r="AH260"/>
    </row>
    <row r="261" spans="4:34" ht="12">
      <c r="D261" s="3"/>
      <c r="E261" s="3"/>
      <c r="F261" s="3"/>
      <c r="G261" s="3"/>
      <c r="X261"/>
      <c r="Y261"/>
      <c r="Z261"/>
      <c r="AA261"/>
      <c r="AB261"/>
      <c r="AC261"/>
      <c r="AD261"/>
      <c r="AE261"/>
      <c r="AF261"/>
      <c r="AG261"/>
      <c r="AH261"/>
    </row>
    <row r="262" spans="4:34" ht="12">
      <c r="D262" s="3"/>
      <c r="E262" s="3"/>
      <c r="F262" s="3"/>
      <c r="G262" s="3"/>
      <c r="X262"/>
      <c r="Y262"/>
      <c r="Z262"/>
      <c r="AA262"/>
      <c r="AB262"/>
      <c r="AC262"/>
      <c r="AD262"/>
      <c r="AE262"/>
      <c r="AF262"/>
      <c r="AG262"/>
      <c r="AH262"/>
    </row>
    <row r="263" spans="4:34" ht="12">
      <c r="D263" s="3"/>
      <c r="E263" s="3"/>
      <c r="F263" s="3"/>
      <c r="G263" s="3"/>
      <c r="X263"/>
      <c r="Y263"/>
      <c r="Z263"/>
      <c r="AA263"/>
      <c r="AB263"/>
      <c r="AC263"/>
      <c r="AD263"/>
      <c r="AE263"/>
      <c r="AF263"/>
      <c r="AG263"/>
      <c r="AH263"/>
    </row>
    <row r="264" spans="4:34" ht="12">
      <c r="D264" s="3"/>
      <c r="E264" s="3"/>
      <c r="F264" s="3"/>
      <c r="G264" s="3"/>
      <c r="X264"/>
      <c r="Y264"/>
      <c r="Z264"/>
      <c r="AA264"/>
      <c r="AB264"/>
      <c r="AC264"/>
      <c r="AD264"/>
      <c r="AE264"/>
      <c r="AF264"/>
      <c r="AG264"/>
      <c r="AH264"/>
    </row>
    <row r="265" spans="4:34" ht="12">
      <c r="D265" s="3"/>
      <c r="E265" s="3"/>
      <c r="F265" s="3"/>
      <c r="G265" s="3"/>
      <c r="X265"/>
      <c r="Y265"/>
      <c r="Z265"/>
      <c r="AA265"/>
      <c r="AB265"/>
      <c r="AC265"/>
      <c r="AD265"/>
      <c r="AE265"/>
      <c r="AF265"/>
      <c r="AG265"/>
      <c r="AH265"/>
    </row>
    <row r="266" spans="4:34" ht="12">
      <c r="D266" s="3"/>
      <c r="E266" s="3"/>
      <c r="F266" s="3"/>
      <c r="G266" s="3"/>
      <c r="X266"/>
      <c r="Y266"/>
      <c r="Z266"/>
      <c r="AA266"/>
      <c r="AB266"/>
      <c r="AC266"/>
      <c r="AD266"/>
      <c r="AE266"/>
      <c r="AF266"/>
      <c r="AG266"/>
      <c r="AH266"/>
    </row>
    <row r="267" spans="4:34" ht="12">
      <c r="D267" s="3"/>
      <c r="E267" s="3"/>
      <c r="F267" s="3"/>
      <c r="G267" s="3"/>
      <c r="X267"/>
      <c r="Y267"/>
      <c r="Z267"/>
      <c r="AA267"/>
      <c r="AB267"/>
      <c r="AC267"/>
      <c r="AD267"/>
      <c r="AE267"/>
      <c r="AF267"/>
      <c r="AG267"/>
      <c r="AH267"/>
    </row>
    <row r="268" spans="4:34" ht="12">
      <c r="D268" s="3"/>
      <c r="E268" s="3"/>
      <c r="F268" s="3"/>
      <c r="G268" s="3"/>
      <c r="X268"/>
      <c r="Y268"/>
      <c r="Z268"/>
      <c r="AA268"/>
      <c r="AB268"/>
      <c r="AC268"/>
      <c r="AD268"/>
      <c r="AE268"/>
      <c r="AF268"/>
      <c r="AG268"/>
      <c r="AH268"/>
    </row>
    <row r="269" spans="4:34" ht="12">
      <c r="D269" s="3"/>
      <c r="E269" s="3"/>
      <c r="F269" s="3"/>
      <c r="G269" s="3"/>
      <c r="X269"/>
      <c r="Y269"/>
      <c r="Z269"/>
      <c r="AA269"/>
      <c r="AB269"/>
      <c r="AC269"/>
      <c r="AD269"/>
      <c r="AE269"/>
      <c r="AF269"/>
      <c r="AG269"/>
      <c r="AH269"/>
    </row>
    <row r="270" spans="4:34" ht="12">
      <c r="D270" s="3"/>
      <c r="E270" s="3"/>
      <c r="F270" s="3"/>
      <c r="G270" s="3"/>
      <c r="X270"/>
      <c r="Y270"/>
      <c r="Z270"/>
      <c r="AA270"/>
      <c r="AB270"/>
      <c r="AC270"/>
      <c r="AD270"/>
      <c r="AE270"/>
      <c r="AF270"/>
      <c r="AG270"/>
      <c r="AH270"/>
    </row>
    <row r="271" spans="4:34" ht="12">
      <c r="D271" s="3"/>
      <c r="E271" s="3"/>
      <c r="F271" s="3"/>
      <c r="G271" s="3"/>
      <c r="X271"/>
      <c r="Y271"/>
      <c r="Z271"/>
      <c r="AA271"/>
      <c r="AB271"/>
      <c r="AC271"/>
      <c r="AD271"/>
      <c r="AE271"/>
      <c r="AF271"/>
      <c r="AG271"/>
      <c r="AH271"/>
    </row>
    <row r="272" spans="4:34" ht="12">
      <c r="D272" s="3"/>
      <c r="E272" s="3"/>
      <c r="F272" s="3"/>
      <c r="G272" s="3"/>
      <c r="X272"/>
      <c r="Y272"/>
      <c r="Z272"/>
      <c r="AA272"/>
      <c r="AB272"/>
      <c r="AC272"/>
      <c r="AD272"/>
      <c r="AE272"/>
      <c r="AF272"/>
      <c r="AG272"/>
      <c r="AH272"/>
    </row>
    <row r="273" spans="4:34" ht="12">
      <c r="D273" s="3"/>
      <c r="E273" s="3"/>
      <c r="F273" s="3"/>
      <c r="G273" s="3"/>
      <c r="X273"/>
      <c r="Y273"/>
      <c r="Z273"/>
      <c r="AA273"/>
      <c r="AB273"/>
      <c r="AC273"/>
      <c r="AD273"/>
      <c r="AE273"/>
      <c r="AF273"/>
      <c r="AG273"/>
      <c r="AH273"/>
    </row>
    <row r="274" spans="4:34" ht="12">
      <c r="D274" s="3"/>
      <c r="E274" s="3"/>
      <c r="F274" s="3"/>
      <c r="G274" s="3"/>
      <c r="X274"/>
      <c r="Y274"/>
      <c r="Z274"/>
      <c r="AA274"/>
      <c r="AB274"/>
      <c r="AC274"/>
      <c r="AD274"/>
      <c r="AE274"/>
      <c r="AF274"/>
      <c r="AG274"/>
      <c r="AH274"/>
    </row>
    <row r="275" spans="4:34" ht="12">
      <c r="D275" s="3"/>
      <c r="E275" s="3"/>
      <c r="F275" s="3"/>
      <c r="G275" s="3"/>
      <c r="X275"/>
      <c r="Y275"/>
      <c r="Z275"/>
      <c r="AA275"/>
      <c r="AB275"/>
      <c r="AC275"/>
      <c r="AD275"/>
      <c r="AE275"/>
      <c r="AF275"/>
      <c r="AG275"/>
      <c r="AH275"/>
    </row>
    <row r="276" spans="4:34" ht="12">
      <c r="D276" s="3"/>
      <c r="E276" s="3"/>
      <c r="F276" s="3"/>
      <c r="G276" s="3"/>
      <c r="X276"/>
      <c r="Y276"/>
      <c r="Z276"/>
      <c r="AA276"/>
      <c r="AB276"/>
      <c r="AC276"/>
      <c r="AD276"/>
      <c r="AE276"/>
      <c r="AF276"/>
      <c r="AG276"/>
      <c r="AH276"/>
    </row>
    <row r="277" spans="4:34" ht="12">
      <c r="D277" s="3"/>
      <c r="E277" s="3"/>
      <c r="F277" s="3"/>
      <c r="G277" s="3"/>
      <c r="X277"/>
      <c r="Y277"/>
      <c r="Z277"/>
      <c r="AA277"/>
      <c r="AB277"/>
      <c r="AC277"/>
      <c r="AD277"/>
      <c r="AE277"/>
      <c r="AF277"/>
      <c r="AG277"/>
      <c r="AH277"/>
    </row>
    <row r="278" spans="4:34" ht="12">
      <c r="D278" s="3"/>
      <c r="E278" s="3"/>
      <c r="F278" s="3"/>
      <c r="G278" s="3"/>
      <c r="X278"/>
      <c r="Y278"/>
      <c r="Z278"/>
      <c r="AA278"/>
      <c r="AB278"/>
      <c r="AC278"/>
      <c r="AD278"/>
      <c r="AE278"/>
      <c r="AF278"/>
      <c r="AG278"/>
      <c r="AH278"/>
    </row>
    <row r="279" spans="4:34" ht="12">
      <c r="D279" s="3"/>
      <c r="E279" s="3"/>
      <c r="F279" s="3"/>
      <c r="G279" s="3"/>
      <c r="X279"/>
      <c r="Y279"/>
      <c r="Z279"/>
      <c r="AA279"/>
      <c r="AB279"/>
      <c r="AC279"/>
      <c r="AD279"/>
      <c r="AE279"/>
      <c r="AF279"/>
      <c r="AG279"/>
      <c r="AH279"/>
    </row>
    <row r="280" spans="4:34" ht="12">
      <c r="D280" s="3"/>
      <c r="E280" s="3"/>
      <c r="F280" s="3"/>
      <c r="G280" s="3"/>
      <c r="X280"/>
      <c r="Y280"/>
      <c r="Z280"/>
      <c r="AA280"/>
      <c r="AB280"/>
      <c r="AC280"/>
      <c r="AD280"/>
      <c r="AE280"/>
      <c r="AF280"/>
      <c r="AG280"/>
      <c r="AH280"/>
    </row>
    <row r="281" spans="4:34" ht="12">
      <c r="D281" s="3"/>
      <c r="E281" s="3"/>
      <c r="F281" s="3"/>
      <c r="G281" s="3"/>
      <c r="X281"/>
      <c r="Y281"/>
      <c r="Z281"/>
      <c r="AA281"/>
      <c r="AB281"/>
      <c r="AC281"/>
      <c r="AD281"/>
      <c r="AE281"/>
      <c r="AF281"/>
      <c r="AG281"/>
      <c r="AH281"/>
    </row>
    <row r="282" spans="4:34" ht="12">
      <c r="D282" s="3"/>
      <c r="E282" s="3"/>
      <c r="F282" s="3"/>
      <c r="G282" s="3"/>
      <c r="X282"/>
      <c r="Y282"/>
      <c r="Z282"/>
      <c r="AA282"/>
      <c r="AB282"/>
      <c r="AC282"/>
      <c r="AD282"/>
      <c r="AE282"/>
      <c r="AF282"/>
      <c r="AG282"/>
      <c r="AH282"/>
    </row>
    <row r="283" spans="4:34" ht="12">
      <c r="D283" s="3"/>
      <c r="E283" s="3"/>
      <c r="F283" s="3"/>
      <c r="G283" s="3"/>
      <c r="X283"/>
      <c r="Y283"/>
      <c r="Z283"/>
      <c r="AA283"/>
      <c r="AB283"/>
      <c r="AC283"/>
      <c r="AD283"/>
      <c r="AE283"/>
      <c r="AF283"/>
      <c r="AG283"/>
      <c r="AH283"/>
    </row>
    <row r="284" spans="4:34" ht="12">
      <c r="D284" s="3"/>
      <c r="E284" s="3"/>
      <c r="F284" s="3"/>
      <c r="G284" s="3"/>
      <c r="X284"/>
      <c r="Y284"/>
      <c r="Z284"/>
      <c r="AA284"/>
      <c r="AB284"/>
      <c r="AC284"/>
      <c r="AD284"/>
      <c r="AE284"/>
      <c r="AF284"/>
      <c r="AG284"/>
      <c r="AH284"/>
    </row>
    <row r="285" spans="4:34" ht="12">
      <c r="D285" s="3"/>
      <c r="E285" s="3"/>
      <c r="F285" s="3"/>
      <c r="G285" s="3"/>
      <c r="X285"/>
      <c r="Y285"/>
      <c r="Z285"/>
      <c r="AA285"/>
      <c r="AB285"/>
      <c r="AC285"/>
      <c r="AD285"/>
      <c r="AE285"/>
      <c r="AF285"/>
      <c r="AG285"/>
      <c r="AH285"/>
    </row>
    <row r="286" spans="4:34" ht="12">
      <c r="D286" s="3"/>
      <c r="E286" s="3"/>
      <c r="F286" s="3"/>
      <c r="G286" s="3"/>
      <c r="X286"/>
      <c r="Y286"/>
      <c r="Z286"/>
      <c r="AA286"/>
      <c r="AB286"/>
      <c r="AC286"/>
      <c r="AD286"/>
      <c r="AE286"/>
      <c r="AF286"/>
      <c r="AG286"/>
      <c r="AH286"/>
    </row>
    <row r="287" spans="4:34" ht="12">
      <c r="D287" s="3"/>
      <c r="E287" s="3"/>
      <c r="F287" s="3"/>
      <c r="G287" s="3"/>
      <c r="X287"/>
      <c r="Y287"/>
      <c r="Z287"/>
      <c r="AA287"/>
      <c r="AB287"/>
      <c r="AC287"/>
      <c r="AD287"/>
      <c r="AE287"/>
      <c r="AF287"/>
      <c r="AG287"/>
      <c r="AH287"/>
    </row>
    <row r="288" spans="4:34" ht="12">
      <c r="D288" s="3"/>
      <c r="E288" s="3"/>
      <c r="F288" s="3"/>
      <c r="G288" s="3"/>
      <c r="X288"/>
      <c r="Y288"/>
      <c r="Z288"/>
      <c r="AA288"/>
      <c r="AB288"/>
      <c r="AC288"/>
      <c r="AD288"/>
      <c r="AE288"/>
      <c r="AF288"/>
      <c r="AG288"/>
      <c r="AH288"/>
    </row>
    <row r="289" spans="4:34" ht="12">
      <c r="D289" s="3"/>
      <c r="E289" s="3"/>
      <c r="F289" s="3"/>
      <c r="G289" s="3"/>
      <c r="X289"/>
      <c r="Y289"/>
      <c r="Z289"/>
      <c r="AA289"/>
      <c r="AB289"/>
      <c r="AC289"/>
      <c r="AD289"/>
      <c r="AE289"/>
      <c r="AF289"/>
      <c r="AG289"/>
      <c r="AH289"/>
    </row>
    <row r="290" spans="4:34" ht="12">
      <c r="D290" s="3"/>
      <c r="E290" s="3"/>
      <c r="F290" s="3"/>
      <c r="G290" s="3"/>
      <c r="X290"/>
      <c r="Y290"/>
      <c r="Z290"/>
      <c r="AA290"/>
      <c r="AB290"/>
      <c r="AC290"/>
      <c r="AD290"/>
      <c r="AE290"/>
      <c r="AF290"/>
      <c r="AG290"/>
      <c r="AH290"/>
    </row>
    <row r="291" spans="4:34" ht="12">
      <c r="D291" s="3"/>
      <c r="E291" s="3"/>
      <c r="F291" s="3"/>
      <c r="G291" s="3"/>
      <c r="X291"/>
      <c r="Y291"/>
      <c r="Z291"/>
      <c r="AA291"/>
      <c r="AB291"/>
      <c r="AC291"/>
      <c r="AD291"/>
      <c r="AE291"/>
      <c r="AF291"/>
      <c r="AG291"/>
      <c r="AH291"/>
    </row>
    <row r="292" spans="4:34" ht="12">
      <c r="D292" s="3"/>
      <c r="E292" s="3"/>
      <c r="F292" s="3"/>
      <c r="G292" s="3"/>
      <c r="X292"/>
      <c r="Y292"/>
      <c r="Z292"/>
      <c r="AA292"/>
      <c r="AB292"/>
      <c r="AC292"/>
      <c r="AD292"/>
      <c r="AE292"/>
      <c r="AF292"/>
      <c r="AG292"/>
      <c r="AH292"/>
    </row>
    <row r="293" spans="4:34" ht="12">
      <c r="D293" s="3"/>
      <c r="E293" s="3"/>
      <c r="F293" s="3"/>
      <c r="G293" s="3"/>
      <c r="X293"/>
      <c r="Y293"/>
      <c r="Z293"/>
      <c r="AA293"/>
      <c r="AB293"/>
      <c r="AC293"/>
      <c r="AD293"/>
      <c r="AE293"/>
      <c r="AF293"/>
      <c r="AG293"/>
      <c r="AH293"/>
    </row>
    <row r="294" spans="4:34" ht="12">
      <c r="D294" s="3"/>
      <c r="E294" s="3"/>
      <c r="F294" s="3"/>
      <c r="G294" s="3"/>
      <c r="X294"/>
      <c r="Y294"/>
      <c r="Z294"/>
      <c r="AA294"/>
      <c r="AB294"/>
      <c r="AC294"/>
      <c r="AD294"/>
      <c r="AE294"/>
      <c r="AF294"/>
      <c r="AG294"/>
      <c r="AH294"/>
    </row>
    <row r="295" spans="4:34" ht="12">
      <c r="D295" s="3"/>
      <c r="E295" s="3"/>
      <c r="F295" s="3"/>
      <c r="G295" s="3"/>
      <c r="X295"/>
      <c r="Y295"/>
      <c r="Z295"/>
      <c r="AA295"/>
      <c r="AB295"/>
      <c r="AC295"/>
      <c r="AD295"/>
      <c r="AE295"/>
      <c r="AF295"/>
      <c r="AG295"/>
      <c r="AH295"/>
    </row>
    <row r="296" spans="4:34" ht="12">
      <c r="D296" s="3"/>
      <c r="E296" s="3"/>
      <c r="F296" s="3"/>
      <c r="G296" s="3"/>
      <c r="X296"/>
      <c r="Y296"/>
      <c r="Z296"/>
      <c r="AA296"/>
      <c r="AB296"/>
      <c r="AC296"/>
      <c r="AD296"/>
      <c r="AE296"/>
      <c r="AF296"/>
      <c r="AG296"/>
      <c r="AH296"/>
    </row>
    <row r="297" spans="4:34" ht="12">
      <c r="D297" s="3"/>
      <c r="E297" s="3"/>
      <c r="F297" s="3"/>
      <c r="G297" s="3"/>
      <c r="X297"/>
      <c r="Y297"/>
      <c r="Z297"/>
      <c r="AA297"/>
      <c r="AB297"/>
      <c r="AC297"/>
      <c r="AD297"/>
      <c r="AE297"/>
      <c r="AF297"/>
      <c r="AG297"/>
      <c r="AH297"/>
    </row>
    <row r="298" spans="4:34" ht="12">
      <c r="D298" s="3"/>
      <c r="E298" s="3"/>
      <c r="F298" s="3"/>
      <c r="G298" s="3"/>
      <c r="X298"/>
      <c r="Y298"/>
      <c r="Z298"/>
      <c r="AA298"/>
      <c r="AB298"/>
      <c r="AC298"/>
      <c r="AD298"/>
      <c r="AE298"/>
      <c r="AF298"/>
      <c r="AG298"/>
      <c r="AH298"/>
    </row>
    <row r="299" spans="4:34" ht="12">
      <c r="D299" s="3"/>
      <c r="E299" s="3"/>
      <c r="F299" s="3"/>
      <c r="G299" s="3"/>
      <c r="X299"/>
      <c r="Y299"/>
      <c r="Z299"/>
      <c r="AA299"/>
      <c r="AB299"/>
      <c r="AC299"/>
      <c r="AD299"/>
      <c r="AE299"/>
      <c r="AF299"/>
      <c r="AG299"/>
      <c r="AH299"/>
    </row>
    <row r="300" spans="4:34" ht="12">
      <c r="D300" s="3"/>
      <c r="E300" s="3"/>
      <c r="F300" s="3"/>
      <c r="G300" s="3"/>
      <c r="X300"/>
      <c r="Y300"/>
      <c r="Z300"/>
      <c r="AA300"/>
      <c r="AB300"/>
      <c r="AC300"/>
      <c r="AD300"/>
      <c r="AE300"/>
      <c r="AF300"/>
      <c r="AG300"/>
      <c r="AH300"/>
    </row>
    <row r="301" spans="4:34" ht="12">
      <c r="D301" s="3"/>
      <c r="E301" s="3"/>
      <c r="F301" s="3"/>
      <c r="G301" s="3"/>
      <c r="X301"/>
      <c r="Y301"/>
      <c r="Z301"/>
      <c r="AA301"/>
      <c r="AB301"/>
      <c r="AC301"/>
      <c r="AD301"/>
      <c r="AE301"/>
      <c r="AF301"/>
      <c r="AG301"/>
      <c r="AH301"/>
    </row>
    <row r="302" spans="4:34" ht="12">
      <c r="D302" s="3"/>
      <c r="E302" s="3"/>
      <c r="F302" s="3"/>
      <c r="G302" s="3"/>
      <c r="X302"/>
      <c r="Y302"/>
      <c r="Z302"/>
      <c r="AA302"/>
      <c r="AB302"/>
      <c r="AC302"/>
      <c r="AD302"/>
      <c r="AE302"/>
      <c r="AF302"/>
      <c r="AG302"/>
      <c r="AH302"/>
    </row>
    <row r="303" spans="4:34" ht="12">
      <c r="D303" s="3"/>
      <c r="E303" s="3"/>
      <c r="F303" s="3"/>
      <c r="G303" s="3"/>
      <c r="X303"/>
      <c r="Y303"/>
      <c r="Z303"/>
      <c r="AA303"/>
      <c r="AB303"/>
      <c r="AC303"/>
      <c r="AD303"/>
      <c r="AE303"/>
      <c r="AF303"/>
      <c r="AG303"/>
      <c r="AH303"/>
    </row>
    <row r="304" spans="4:34" ht="12">
      <c r="D304" s="3"/>
      <c r="E304" s="3"/>
      <c r="F304" s="3"/>
      <c r="G304" s="3"/>
      <c r="X304"/>
      <c r="Y304"/>
      <c r="Z304"/>
      <c r="AA304"/>
      <c r="AB304"/>
      <c r="AC304"/>
      <c r="AD304"/>
      <c r="AE304"/>
      <c r="AF304"/>
      <c r="AG304"/>
      <c r="AH304"/>
    </row>
    <row r="305" spans="4:34" ht="12">
      <c r="D305" s="3"/>
      <c r="E305" s="3"/>
      <c r="F305" s="3"/>
      <c r="G305" s="3"/>
      <c r="X305"/>
      <c r="Y305"/>
      <c r="Z305"/>
      <c r="AA305"/>
      <c r="AB305"/>
      <c r="AC305"/>
      <c r="AD305"/>
      <c r="AE305"/>
      <c r="AF305"/>
      <c r="AG305"/>
      <c r="AH305"/>
    </row>
    <row r="306" spans="4:34" ht="12">
      <c r="D306" s="3"/>
      <c r="E306" s="3"/>
      <c r="F306" s="3"/>
      <c r="G306" s="3"/>
      <c r="X306"/>
      <c r="Y306"/>
      <c r="Z306"/>
      <c r="AA306"/>
      <c r="AB306"/>
      <c r="AC306"/>
      <c r="AD306"/>
      <c r="AE306"/>
      <c r="AF306"/>
      <c r="AG306"/>
      <c r="AH306"/>
    </row>
    <row r="307" spans="4:34" ht="12">
      <c r="D307" s="3"/>
      <c r="E307" s="3"/>
      <c r="F307" s="3"/>
      <c r="G307" s="3"/>
      <c r="X307"/>
      <c r="Y307"/>
      <c r="Z307"/>
      <c r="AA307"/>
      <c r="AB307"/>
      <c r="AC307"/>
      <c r="AD307"/>
      <c r="AE307"/>
      <c r="AF307"/>
      <c r="AG307"/>
      <c r="AH307"/>
    </row>
    <row r="308" spans="4:34" ht="12">
      <c r="D308" s="3"/>
      <c r="E308" s="3"/>
      <c r="F308" s="3"/>
      <c r="G308" s="3"/>
      <c r="X308"/>
      <c r="Y308"/>
      <c r="Z308"/>
      <c r="AA308"/>
      <c r="AB308"/>
      <c r="AC308"/>
      <c r="AD308"/>
      <c r="AE308"/>
      <c r="AF308"/>
      <c r="AG308"/>
      <c r="AH308"/>
    </row>
    <row r="309" spans="4:34" ht="12">
      <c r="D309" s="3"/>
      <c r="E309" s="3"/>
      <c r="F309" s="3"/>
      <c r="G309" s="3"/>
      <c r="X309"/>
      <c r="Y309"/>
      <c r="Z309"/>
      <c r="AA309"/>
      <c r="AB309"/>
      <c r="AC309"/>
      <c r="AD309"/>
      <c r="AE309"/>
      <c r="AF309"/>
      <c r="AG309"/>
      <c r="AH309"/>
    </row>
    <row r="310" spans="4:34" ht="12">
      <c r="D310" s="3"/>
      <c r="E310" s="3"/>
      <c r="F310" s="3"/>
      <c r="G310" s="3"/>
      <c r="X310"/>
      <c r="Y310"/>
      <c r="Z310"/>
      <c r="AA310"/>
      <c r="AB310"/>
      <c r="AC310"/>
      <c r="AD310"/>
      <c r="AE310"/>
      <c r="AF310"/>
      <c r="AG310"/>
      <c r="AH310"/>
    </row>
    <row r="311" spans="4:7" ht="12">
      <c r="D311" s="3"/>
      <c r="E311" s="3"/>
      <c r="F311" s="3"/>
      <c r="G311" s="3"/>
    </row>
    <row r="312" spans="4:7" ht="12">
      <c r="D312" s="3"/>
      <c r="E312" s="3"/>
      <c r="F312" s="3"/>
      <c r="G312" s="3"/>
    </row>
    <row r="313" spans="4:7" ht="12">
      <c r="D313" s="3"/>
      <c r="E313" s="3"/>
      <c r="F313" s="3"/>
      <c r="G313" s="3"/>
    </row>
    <row r="314" spans="4:7" ht="12">
      <c r="D314" s="3"/>
      <c r="E314" s="3"/>
      <c r="F314" s="3"/>
      <c r="G314" s="3"/>
    </row>
    <row r="315" spans="4:7" ht="12">
      <c r="D315" s="3"/>
      <c r="E315" s="3"/>
      <c r="F315" s="3"/>
      <c r="G315" s="3"/>
    </row>
    <row r="316" spans="4:7" ht="12">
      <c r="D316" s="3"/>
      <c r="E316" s="3"/>
      <c r="F316" s="3"/>
      <c r="G316" s="3"/>
    </row>
    <row r="317" spans="4:7" ht="12">
      <c r="D317" s="3"/>
      <c r="E317" s="3"/>
      <c r="F317" s="3"/>
      <c r="G317" s="3"/>
    </row>
    <row r="318" spans="4:7" ht="12">
      <c r="D318" s="3"/>
      <c r="E318" s="3"/>
      <c r="F318" s="3"/>
      <c r="G318" s="3"/>
    </row>
    <row r="319" spans="4:7" ht="12">
      <c r="D319" s="3"/>
      <c r="E319" s="3"/>
      <c r="F319" s="3"/>
      <c r="G319" s="3"/>
    </row>
    <row r="320" spans="4:7" ht="12">
      <c r="D320" s="3"/>
      <c r="E320" s="3"/>
      <c r="F320" s="3"/>
      <c r="G320" s="3"/>
    </row>
    <row r="321" spans="4:7" ht="12">
      <c r="D321" s="3"/>
      <c r="E321" s="3"/>
      <c r="F321" s="3"/>
      <c r="G321" s="3"/>
    </row>
    <row r="322" spans="4:7" ht="12">
      <c r="D322" s="3"/>
      <c r="E322" s="3"/>
      <c r="F322" s="3"/>
      <c r="G322" s="3"/>
    </row>
    <row r="323" spans="4:7" ht="12">
      <c r="D323" s="3"/>
      <c r="E323" s="3"/>
      <c r="F323" s="3"/>
      <c r="G323" s="3"/>
    </row>
    <row r="324" spans="4:7" ht="12">
      <c r="D324" s="3"/>
      <c r="E324" s="3"/>
      <c r="F324" s="3"/>
      <c r="G324" s="3"/>
    </row>
    <row r="325" spans="4:7" ht="12">
      <c r="D325" s="3"/>
      <c r="E325" s="3"/>
      <c r="F325" s="3"/>
      <c r="G325" s="3"/>
    </row>
    <row r="326" spans="4:7" ht="12">
      <c r="D326" s="3"/>
      <c r="E326" s="3"/>
      <c r="F326" s="3"/>
      <c r="G326" s="3"/>
    </row>
    <row r="327" spans="4:7" ht="12">
      <c r="D327" s="3"/>
      <c r="E327" s="3"/>
      <c r="F327" s="3"/>
      <c r="G327" s="3"/>
    </row>
    <row r="328" spans="4:7" ht="12">
      <c r="D328" s="3"/>
      <c r="E328" s="3"/>
      <c r="F328" s="3"/>
      <c r="G328" s="3"/>
    </row>
    <row r="329" spans="4:7" ht="12">
      <c r="D329" s="3"/>
      <c r="E329" s="3"/>
      <c r="F329" s="3"/>
      <c r="G329" s="3"/>
    </row>
    <row r="330" spans="4:7" ht="12">
      <c r="D330" s="3"/>
      <c r="E330" s="3"/>
      <c r="F330" s="3"/>
      <c r="G330" s="3"/>
    </row>
    <row r="331" spans="4:7" ht="12">
      <c r="D331" s="3"/>
      <c r="E331" s="3"/>
      <c r="F331" s="3"/>
      <c r="G331" s="3"/>
    </row>
    <row r="332" spans="4:7" ht="12">
      <c r="D332" s="3"/>
      <c r="E332" s="3"/>
      <c r="F332" s="3"/>
      <c r="G332" s="3"/>
    </row>
    <row r="333" spans="4:7" ht="12">
      <c r="D333" s="3"/>
      <c r="E333" s="3"/>
      <c r="F333" s="3"/>
      <c r="G333" s="3"/>
    </row>
    <row r="334" spans="4:7" ht="12">
      <c r="D334" s="3"/>
      <c r="E334" s="3"/>
      <c r="F334" s="3"/>
      <c r="G334" s="3"/>
    </row>
    <row r="335" spans="4:7" ht="12">
      <c r="D335" s="3"/>
      <c r="E335" s="3"/>
      <c r="F335" s="3"/>
      <c r="G335" s="3"/>
    </row>
    <row r="336" spans="4:7" ht="12">
      <c r="D336" s="3"/>
      <c r="E336" s="3"/>
      <c r="F336" s="3"/>
      <c r="G336" s="3"/>
    </row>
    <row r="337" spans="4:7" ht="12">
      <c r="D337" s="3"/>
      <c r="E337" s="3"/>
      <c r="F337" s="3"/>
      <c r="G337" s="3"/>
    </row>
    <row r="338" spans="4:7" ht="12">
      <c r="D338" s="3"/>
      <c r="E338" s="3"/>
      <c r="F338" s="3"/>
      <c r="G338" s="3"/>
    </row>
    <row r="339" spans="4:7" ht="12">
      <c r="D339" s="3"/>
      <c r="E339" s="3"/>
      <c r="F339" s="3"/>
      <c r="G339" s="3"/>
    </row>
    <row r="340" spans="4:7" ht="12">
      <c r="D340" s="3"/>
      <c r="E340" s="3"/>
      <c r="F340" s="3"/>
      <c r="G340" s="3"/>
    </row>
    <row r="341" spans="4:7" ht="12">
      <c r="D341" s="3"/>
      <c r="E341" s="3"/>
      <c r="F341" s="3"/>
      <c r="G341" s="3"/>
    </row>
    <row r="342" spans="4:7" ht="12">
      <c r="D342" s="3"/>
      <c r="E342" s="3"/>
      <c r="F342" s="3"/>
      <c r="G342" s="3"/>
    </row>
    <row r="343" spans="4:7" ht="12">
      <c r="D343" s="3"/>
      <c r="E343" s="3"/>
      <c r="F343" s="3"/>
      <c r="G343" s="3"/>
    </row>
    <row r="344" spans="4:7" ht="12">
      <c r="D344" s="3"/>
      <c r="E344" s="3"/>
      <c r="F344" s="3"/>
      <c r="G344" s="3"/>
    </row>
    <row r="345" spans="4:7" ht="12">
      <c r="D345" s="3"/>
      <c r="E345" s="3"/>
      <c r="F345" s="3"/>
      <c r="G345" s="3"/>
    </row>
    <row r="346" spans="4:7" ht="12">
      <c r="D346" s="3"/>
      <c r="E346" s="3"/>
      <c r="F346" s="3"/>
      <c r="G346" s="3"/>
    </row>
    <row r="347" spans="4:7" ht="12">
      <c r="D347" s="3"/>
      <c r="E347" s="3"/>
      <c r="F347" s="3"/>
      <c r="G347" s="3"/>
    </row>
    <row r="348" spans="4:7" ht="12">
      <c r="D348" s="3"/>
      <c r="E348" s="3"/>
      <c r="F348" s="3"/>
      <c r="G348" s="3"/>
    </row>
    <row r="349" spans="4:7" ht="12">
      <c r="D349" s="3"/>
      <c r="E349" s="3"/>
      <c r="F349" s="3"/>
      <c r="G349" s="3"/>
    </row>
    <row r="350" spans="4:7" ht="12">
      <c r="D350" s="3"/>
      <c r="E350" s="3"/>
      <c r="F350" s="3"/>
      <c r="G350" s="3"/>
    </row>
    <row r="351" spans="4:7" ht="12">
      <c r="D351" s="3"/>
      <c r="E351" s="3"/>
      <c r="F351" s="3"/>
      <c r="G351" s="3"/>
    </row>
    <row r="352" spans="4:7" ht="12">
      <c r="D352" s="3"/>
      <c r="E352" s="3"/>
      <c r="F352" s="3"/>
      <c r="G352" s="3"/>
    </row>
    <row r="353" spans="4:7" ht="12">
      <c r="D353" s="3"/>
      <c r="E353" s="3"/>
      <c r="F353" s="3"/>
      <c r="G353" s="3"/>
    </row>
    <row r="354" spans="4:7" ht="12">
      <c r="D354" s="3"/>
      <c r="E354" s="3"/>
      <c r="F354" s="3"/>
      <c r="G354" s="3"/>
    </row>
    <row r="355" spans="4:7" ht="12">
      <c r="D355" s="3"/>
      <c r="E355" s="3"/>
      <c r="F355" s="3"/>
      <c r="G355" s="3"/>
    </row>
    <row r="356" spans="4:7" ht="12">
      <c r="D356" s="3"/>
      <c r="E356" s="3"/>
      <c r="F356" s="3"/>
      <c r="G356" s="3"/>
    </row>
    <row r="357" spans="4:7" ht="12">
      <c r="D357" s="3"/>
      <c r="E357" s="3"/>
      <c r="F357" s="3"/>
      <c r="G357" s="3"/>
    </row>
    <row r="358" spans="4:7" ht="12">
      <c r="D358" s="3"/>
      <c r="E358" s="3"/>
      <c r="F358" s="3"/>
      <c r="G358" s="3"/>
    </row>
    <row r="359" spans="4:7" ht="12">
      <c r="D359" s="3"/>
      <c r="E359" s="3"/>
      <c r="F359" s="3"/>
      <c r="G359" s="3"/>
    </row>
    <row r="360" spans="4:7" ht="12">
      <c r="D360" s="3"/>
      <c r="E360" s="3"/>
      <c r="F360" s="3"/>
      <c r="G360" s="3"/>
    </row>
    <row r="361" spans="4:7" ht="12">
      <c r="D361" s="3"/>
      <c r="E361" s="3"/>
      <c r="F361" s="3"/>
      <c r="G361" s="3"/>
    </row>
    <row r="362" spans="4:7" ht="12">
      <c r="D362" s="3"/>
      <c r="E362" s="3"/>
      <c r="F362" s="3"/>
      <c r="G362" s="3"/>
    </row>
    <row r="363" spans="4:7" ht="12">
      <c r="D363" s="3"/>
      <c r="E363" s="3"/>
      <c r="F363" s="3"/>
      <c r="G363" s="3"/>
    </row>
    <row r="364" spans="4:7" ht="12">
      <c r="D364" s="3"/>
      <c r="E364" s="3"/>
      <c r="F364" s="3"/>
      <c r="G364" s="3"/>
    </row>
    <row r="365" spans="4:7" ht="12">
      <c r="D365" s="3"/>
      <c r="E365" s="3"/>
      <c r="F365" s="3"/>
      <c r="G365" s="3"/>
    </row>
    <row r="366" spans="4:7" ht="12">
      <c r="D366" s="3"/>
      <c r="E366" s="3"/>
      <c r="F366" s="3"/>
      <c r="G366" s="3"/>
    </row>
    <row r="367" spans="4:7" ht="12">
      <c r="D367" s="3"/>
      <c r="E367" s="3"/>
      <c r="F367" s="3"/>
      <c r="G367" s="3"/>
    </row>
    <row r="368" spans="4:7" ht="12">
      <c r="D368" s="3"/>
      <c r="E368" s="3"/>
      <c r="F368" s="3"/>
      <c r="G368" s="3"/>
    </row>
    <row r="369" spans="4:7" ht="12">
      <c r="D369" s="3"/>
      <c r="E369" s="3"/>
      <c r="F369" s="3"/>
      <c r="G369" s="3"/>
    </row>
    <row r="370" spans="4:7" ht="12">
      <c r="D370" s="3"/>
      <c r="E370" s="3"/>
      <c r="F370" s="3"/>
      <c r="G370" s="3"/>
    </row>
    <row r="371" spans="4:7" ht="12">
      <c r="D371" s="3"/>
      <c r="E371" s="3"/>
      <c r="F371" s="3"/>
      <c r="G371" s="3"/>
    </row>
    <row r="372" spans="4:7" ht="12">
      <c r="D372" s="3"/>
      <c r="E372" s="3"/>
      <c r="F372" s="3"/>
      <c r="G372" s="3"/>
    </row>
    <row r="373" spans="4:7" ht="12">
      <c r="D373" s="3"/>
      <c r="E373" s="3"/>
      <c r="F373" s="3"/>
      <c r="G373" s="3"/>
    </row>
    <row r="374" spans="4:7" ht="12">
      <c r="D374" s="3"/>
      <c r="E374" s="3"/>
      <c r="F374" s="3"/>
      <c r="G374" s="3"/>
    </row>
    <row r="375" spans="4:7" ht="12">
      <c r="D375" s="3"/>
      <c r="E375" s="3"/>
      <c r="F375" s="3"/>
      <c r="G375" s="3"/>
    </row>
    <row r="376" spans="4:7" ht="12">
      <c r="D376" s="3"/>
      <c r="E376" s="3"/>
      <c r="F376" s="3"/>
      <c r="G376" s="3"/>
    </row>
    <row r="377" spans="4:7" ht="12">
      <c r="D377" s="3"/>
      <c r="E377" s="3"/>
      <c r="F377" s="3"/>
      <c r="G377" s="3"/>
    </row>
    <row r="378" spans="4:7" ht="12">
      <c r="D378" s="3"/>
      <c r="E378" s="3"/>
      <c r="F378" s="3"/>
      <c r="G378" s="3"/>
    </row>
    <row r="379" spans="4:7" ht="12">
      <c r="D379" s="3"/>
      <c r="E379" s="3"/>
      <c r="F379" s="3"/>
      <c r="G379" s="3"/>
    </row>
    <row r="380" spans="4:7" ht="12">
      <c r="D380" s="3"/>
      <c r="E380" s="3"/>
      <c r="F380" s="3"/>
      <c r="G380" s="3"/>
    </row>
    <row r="381" spans="4:7" ht="12">
      <c r="D381" s="3"/>
      <c r="E381" s="3"/>
      <c r="F381" s="3"/>
      <c r="G381" s="3"/>
    </row>
    <row r="382" spans="4:7" ht="12">
      <c r="D382" s="3"/>
      <c r="E382" s="3"/>
      <c r="F382" s="3"/>
      <c r="G382" s="3"/>
    </row>
    <row r="383" spans="4:7" ht="12">
      <c r="D383" s="3"/>
      <c r="E383" s="3"/>
      <c r="F383" s="3"/>
      <c r="G383" s="3"/>
    </row>
    <row r="384" spans="4:7" ht="12">
      <c r="D384" s="3"/>
      <c r="E384" s="3"/>
      <c r="F384" s="3"/>
      <c r="G384" s="3"/>
    </row>
    <row r="385" spans="4:7" ht="12">
      <c r="D385" s="3"/>
      <c r="E385" s="3"/>
      <c r="F385" s="3"/>
      <c r="G385" s="3"/>
    </row>
    <row r="386" spans="4:7" ht="12">
      <c r="D386" s="3"/>
      <c r="E386" s="3"/>
      <c r="F386" s="3"/>
      <c r="G386" s="3"/>
    </row>
    <row r="387" spans="4:7" ht="12">
      <c r="D387" s="3"/>
      <c r="E387" s="3"/>
      <c r="F387" s="3"/>
      <c r="G387" s="3"/>
    </row>
    <row r="388" spans="4:7" ht="12">
      <c r="D388" s="3"/>
      <c r="E388" s="3"/>
      <c r="F388" s="3"/>
      <c r="G388" s="3"/>
    </row>
    <row r="389" spans="4:7" ht="12">
      <c r="D389" s="3"/>
      <c r="E389" s="3"/>
      <c r="F389" s="3"/>
      <c r="G389" s="3"/>
    </row>
    <row r="390" spans="4:7" ht="12">
      <c r="D390" s="3"/>
      <c r="E390" s="3"/>
      <c r="F390" s="3"/>
      <c r="G390" s="3"/>
    </row>
    <row r="391" spans="4:7" ht="12">
      <c r="D391" s="3"/>
      <c r="E391" s="3"/>
      <c r="F391" s="3"/>
      <c r="G391" s="3"/>
    </row>
    <row r="392" spans="4:7" ht="12">
      <c r="D392" s="3"/>
      <c r="E392" s="3"/>
      <c r="F392" s="3"/>
      <c r="G392" s="3"/>
    </row>
    <row r="393" spans="4:7" ht="12">
      <c r="D393" s="3"/>
      <c r="E393" s="3"/>
      <c r="F393" s="3"/>
      <c r="G393" s="3"/>
    </row>
    <row r="394" spans="4:7" ht="12">
      <c r="D394" s="3"/>
      <c r="E394" s="3"/>
      <c r="F394" s="3"/>
      <c r="G394" s="3"/>
    </row>
    <row r="395" spans="4:7" ht="12">
      <c r="D395" s="3"/>
      <c r="E395" s="3"/>
      <c r="F395" s="3"/>
      <c r="G395" s="3"/>
    </row>
    <row r="396" spans="4:7" ht="12">
      <c r="D396" s="3"/>
      <c r="E396" s="3"/>
      <c r="F396" s="3"/>
      <c r="G396" s="3"/>
    </row>
    <row r="397" spans="4:7" ht="12">
      <c r="D397" s="3"/>
      <c r="E397" s="3"/>
      <c r="F397" s="3"/>
      <c r="G397" s="3"/>
    </row>
    <row r="398" spans="4:7" ht="12">
      <c r="D398" s="3"/>
      <c r="E398" s="3"/>
      <c r="F398" s="3"/>
      <c r="G398" s="3"/>
    </row>
    <row r="399" spans="4:7" ht="12">
      <c r="D399" s="3"/>
      <c r="E399" s="3"/>
      <c r="F399" s="3"/>
      <c r="G399" s="3"/>
    </row>
    <row r="400" spans="4:7" ht="12">
      <c r="D400" s="3"/>
      <c r="E400" s="3"/>
      <c r="F400" s="3"/>
      <c r="G400" s="3"/>
    </row>
    <row r="401" spans="4:7" ht="12">
      <c r="D401" s="3"/>
      <c r="E401" s="3"/>
      <c r="F401" s="3"/>
      <c r="G401" s="3"/>
    </row>
    <row r="402" spans="4:7" ht="12">
      <c r="D402" s="3"/>
      <c r="E402" s="3"/>
      <c r="F402" s="3"/>
      <c r="G402" s="3"/>
    </row>
    <row r="403" spans="4:7" ht="12">
      <c r="D403" s="3"/>
      <c r="E403" s="3"/>
      <c r="F403" s="3"/>
      <c r="G403" s="3"/>
    </row>
    <row r="404" spans="4:7" ht="12">
      <c r="D404" s="3"/>
      <c r="E404" s="3"/>
      <c r="F404" s="3"/>
      <c r="G404" s="3"/>
    </row>
    <row r="405" spans="4:7" ht="12">
      <c r="D405" s="3"/>
      <c r="E405" s="3"/>
      <c r="F405" s="3"/>
      <c r="G405" s="3"/>
    </row>
    <row r="406" spans="4:7" ht="12">
      <c r="D406" s="3"/>
      <c r="E406" s="3"/>
      <c r="F406" s="3"/>
      <c r="G406" s="3"/>
    </row>
    <row r="407" spans="4:7" ht="12">
      <c r="D407" s="3"/>
      <c r="E407" s="3"/>
      <c r="F407" s="3"/>
      <c r="G407" s="3"/>
    </row>
    <row r="408" spans="4:7" ht="12">
      <c r="D408" s="3"/>
      <c r="E408" s="3"/>
      <c r="F408" s="3"/>
      <c r="G408" s="3"/>
    </row>
    <row r="409" spans="4:7" ht="12">
      <c r="D409" s="3"/>
      <c r="E409" s="3"/>
      <c r="F409" s="3"/>
      <c r="G409" s="3"/>
    </row>
    <row r="410" spans="4:7" ht="12">
      <c r="D410" s="3"/>
      <c r="E410" s="3"/>
      <c r="F410" s="3"/>
      <c r="G410" s="3"/>
    </row>
    <row r="411" spans="4:7" ht="12">
      <c r="D411" s="3"/>
      <c r="E411" s="3"/>
      <c r="F411" s="3"/>
      <c r="G411" s="3"/>
    </row>
    <row r="412" spans="4:7" ht="12">
      <c r="D412" s="3"/>
      <c r="E412" s="3"/>
      <c r="F412" s="3"/>
      <c r="G412" s="3"/>
    </row>
    <row r="413" spans="4:7" ht="12">
      <c r="D413" s="3"/>
      <c r="E413" s="3"/>
      <c r="F413" s="3"/>
      <c r="G413" s="3"/>
    </row>
    <row r="414" spans="4:7" ht="12">
      <c r="D414" s="3"/>
      <c r="E414" s="3"/>
      <c r="F414" s="3"/>
      <c r="G414" s="3"/>
    </row>
    <row r="415" spans="4:7" ht="12">
      <c r="D415" s="3"/>
      <c r="E415" s="3"/>
      <c r="F415" s="3"/>
      <c r="G415" s="3"/>
    </row>
    <row r="416" spans="4:7" ht="12">
      <c r="D416" s="3"/>
      <c r="E416" s="3"/>
      <c r="F416" s="3"/>
      <c r="G416" s="3"/>
    </row>
    <row r="417" spans="4:7" ht="12">
      <c r="D417" s="3"/>
      <c r="E417" s="3"/>
      <c r="F417" s="3"/>
      <c r="G417" s="3"/>
    </row>
    <row r="418" spans="4:7" ht="12">
      <c r="D418" s="3"/>
      <c r="E418" s="3"/>
      <c r="F418" s="3"/>
      <c r="G418" s="3"/>
    </row>
    <row r="419" spans="4:7" ht="12">
      <c r="D419" s="3"/>
      <c r="E419" s="3"/>
      <c r="F419" s="3"/>
      <c r="G419" s="3"/>
    </row>
    <row r="420" spans="4:7" ht="12">
      <c r="D420" s="3"/>
      <c r="E420" s="3"/>
      <c r="F420" s="3"/>
      <c r="G420" s="3"/>
    </row>
    <row r="421" spans="4:7" ht="12">
      <c r="D421" s="3"/>
      <c r="E421" s="3"/>
      <c r="F421" s="3"/>
      <c r="G421" s="3"/>
    </row>
    <row r="422" spans="4:7" ht="12">
      <c r="D422" s="3"/>
      <c r="E422" s="3"/>
      <c r="F422" s="3"/>
      <c r="G422" s="3"/>
    </row>
    <row r="423" spans="4:7" ht="12">
      <c r="D423" s="3"/>
      <c r="E423" s="3"/>
      <c r="F423" s="3"/>
      <c r="G423" s="3"/>
    </row>
    <row r="424" spans="4:7" ht="12">
      <c r="D424" s="3"/>
      <c r="E424" s="3"/>
      <c r="F424" s="3"/>
      <c r="G424" s="3"/>
    </row>
    <row r="425" spans="4:7" ht="12">
      <c r="D425" s="3"/>
      <c r="E425" s="3"/>
      <c r="F425" s="3"/>
      <c r="G425" s="3"/>
    </row>
    <row r="426" spans="4:7" ht="12">
      <c r="D426" s="3"/>
      <c r="E426" s="3"/>
      <c r="F426" s="3"/>
      <c r="G426" s="3"/>
    </row>
    <row r="427" spans="4:7" ht="12">
      <c r="D427" s="3"/>
      <c r="E427" s="3"/>
      <c r="F427" s="3"/>
      <c r="G427" s="3"/>
    </row>
    <row r="428" spans="4:7" ht="12">
      <c r="D428" s="3"/>
      <c r="E428" s="3"/>
      <c r="F428" s="3"/>
      <c r="G428" s="3"/>
    </row>
    <row r="429" spans="4:7" ht="12">
      <c r="D429" s="3"/>
      <c r="E429" s="3"/>
      <c r="F429" s="3"/>
      <c r="G429" s="3"/>
    </row>
    <row r="430" spans="4:7" ht="12">
      <c r="D430" s="3"/>
      <c r="E430" s="3"/>
      <c r="F430" s="3"/>
      <c r="G430" s="3"/>
    </row>
    <row r="431" spans="4:7" ht="12">
      <c r="D431" s="3"/>
      <c r="E431" s="3"/>
      <c r="F431" s="3"/>
      <c r="G431" s="3"/>
    </row>
    <row r="432" spans="4:7" ht="12">
      <c r="D432" s="3"/>
      <c r="E432" s="3"/>
      <c r="F432" s="3"/>
      <c r="G432" s="3"/>
    </row>
    <row r="433" spans="4:7" ht="12">
      <c r="D433" s="3"/>
      <c r="E433" s="3"/>
      <c r="F433" s="3"/>
      <c r="G433" s="3"/>
    </row>
    <row r="434" spans="4:7" ht="12">
      <c r="D434" s="3"/>
      <c r="E434" s="3"/>
      <c r="F434" s="3"/>
      <c r="G434" s="3"/>
    </row>
    <row r="435" spans="4:7" ht="12">
      <c r="D435" s="3"/>
      <c r="E435" s="3"/>
      <c r="F435" s="3"/>
      <c r="G435" s="3"/>
    </row>
    <row r="436" spans="4:7" ht="12">
      <c r="D436" s="3"/>
      <c r="E436" s="3"/>
      <c r="F436" s="3"/>
      <c r="G436" s="3"/>
    </row>
    <row r="437" spans="4:7" ht="12">
      <c r="D437" s="3"/>
      <c r="E437" s="3"/>
      <c r="F437" s="3"/>
      <c r="G437" s="3"/>
    </row>
    <row r="438" spans="4:7" ht="12">
      <c r="D438" s="3"/>
      <c r="E438" s="3"/>
      <c r="F438" s="3"/>
      <c r="G438" s="3"/>
    </row>
    <row r="439" spans="4:7" ht="12">
      <c r="D439" s="3"/>
      <c r="E439" s="3"/>
      <c r="F439" s="3"/>
      <c r="G439" s="3"/>
    </row>
    <row r="440" spans="4:7" ht="12">
      <c r="D440" s="3"/>
      <c r="E440" s="3"/>
      <c r="F440" s="3"/>
      <c r="G440" s="3"/>
    </row>
    <row r="441" spans="4:7" ht="12">
      <c r="D441" s="3"/>
      <c r="E441" s="3"/>
      <c r="F441" s="3"/>
      <c r="G441" s="3"/>
    </row>
    <row r="442" spans="4:7" ht="12">
      <c r="D442" s="3"/>
      <c r="E442" s="3"/>
      <c r="F442" s="3"/>
      <c r="G442" s="3"/>
    </row>
    <row r="443" spans="4:7" ht="12">
      <c r="D443" s="3"/>
      <c r="E443" s="3"/>
      <c r="F443" s="3"/>
      <c r="G443" s="3"/>
    </row>
    <row r="444" spans="4:7" ht="12">
      <c r="D444" s="3"/>
      <c r="E444" s="3"/>
      <c r="F444" s="3"/>
      <c r="G444" s="3"/>
    </row>
    <row r="445" spans="4:7" ht="12">
      <c r="D445" s="3"/>
      <c r="E445" s="3"/>
      <c r="F445" s="3"/>
      <c r="G445" s="3"/>
    </row>
    <row r="446" spans="4:7" ht="12">
      <c r="D446" s="3"/>
      <c r="E446" s="3"/>
      <c r="F446" s="3"/>
      <c r="G446" s="3"/>
    </row>
    <row r="447" spans="4:7" ht="12">
      <c r="D447" s="3"/>
      <c r="E447" s="3"/>
      <c r="F447" s="3"/>
      <c r="G447" s="3"/>
    </row>
    <row r="448" spans="4:7" ht="12">
      <c r="D448" s="3"/>
      <c r="E448" s="3"/>
      <c r="F448" s="3"/>
      <c r="G448" s="3"/>
    </row>
    <row r="449" spans="4:7" ht="12">
      <c r="D449" s="3"/>
      <c r="E449" s="3"/>
      <c r="F449" s="3"/>
      <c r="G449" s="3"/>
    </row>
    <row r="450" spans="4:7" ht="12">
      <c r="D450" s="3"/>
      <c r="E450" s="3"/>
      <c r="F450" s="3"/>
      <c r="G450" s="3"/>
    </row>
    <row r="451" spans="4:7" ht="12">
      <c r="D451" s="3"/>
      <c r="E451" s="3"/>
      <c r="F451" s="3"/>
      <c r="G451" s="3"/>
    </row>
    <row r="452" spans="4:7" ht="12">
      <c r="D452" s="3"/>
      <c r="E452" s="3"/>
      <c r="F452" s="3"/>
      <c r="G452" s="3"/>
    </row>
    <row r="453" spans="4:7" ht="12">
      <c r="D453" s="3"/>
      <c r="E453" s="3"/>
      <c r="F453" s="3"/>
      <c r="G453" s="3"/>
    </row>
    <row r="454" spans="4:7" ht="12">
      <c r="D454" s="3"/>
      <c r="E454" s="3"/>
      <c r="F454" s="3"/>
      <c r="G454" s="3"/>
    </row>
    <row r="455" spans="4:7" ht="12">
      <c r="D455" s="3"/>
      <c r="E455" s="3"/>
      <c r="F455" s="3"/>
      <c r="G455" s="3"/>
    </row>
    <row r="456" spans="4:7" ht="12">
      <c r="D456" s="3"/>
      <c r="E456" s="3"/>
      <c r="F456" s="3"/>
      <c r="G456" s="3"/>
    </row>
    <row r="457" spans="4:7" ht="12">
      <c r="D457" s="3"/>
      <c r="E457" s="3"/>
      <c r="F457" s="3"/>
      <c r="G457" s="3"/>
    </row>
    <row r="458" spans="4:7" ht="12">
      <c r="D458" s="3"/>
      <c r="E458" s="3"/>
      <c r="F458" s="3"/>
      <c r="G458" s="3"/>
    </row>
    <row r="459" spans="4:7" ht="12">
      <c r="D459" s="3"/>
      <c r="E459" s="3"/>
      <c r="F459" s="3"/>
      <c r="G459" s="3"/>
    </row>
    <row r="460" spans="4:7" ht="12">
      <c r="D460" s="3"/>
      <c r="E460" s="3"/>
      <c r="F460" s="3"/>
      <c r="G460" s="3"/>
    </row>
    <row r="461" spans="4:7" ht="12">
      <c r="D461" s="3"/>
      <c r="E461" s="3"/>
      <c r="F461" s="3"/>
      <c r="G461" s="3"/>
    </row>
    <row r="462" spans="4:7" ht="12">
      <c r="D462" s="3"/>
      <c r="E462" s="3"/>
      <c r="F462" s="3"/>
      <c r="G462" s="3"/>
    </row>
    <row r="463" spans="4:7" ht="12">
      <c r="D463" s="3"/>
      <c r="E463" s="3"/>
      <c r="F463" s="3"/>
      <c r="G463" s="3"/>
    </row>
    <row r="464" spans="4:7" ht="12">
      <c r="D464" s="3"/>
      <c r="E464" s="3"/>
      <c r="F464" s="3"/>
      <c r="G464" s="3"/>
    </row>
    <row r="465" spans="4:7" ht="12">
      <c r="D465" s="3"/>
      <c r="E465" s="3"/>
      <c r="F465" s="3"/>
      <c r="G465" s="3"/>
    </row>
    <row r="466" spans="4:7" ht="12">
      <c r="D466" s="3"/>
      <c r="E466" s="3"/>
      <c r="F466" s="3"/>
      <c r="G466" s="3"/>
    </row>
    <row r="467" spans="4:7" ht="12">
      <c r="D467" s="3"/>
      <c r="E467" s="3"/>
      <c r="F467" s="3"/>
      <c r="G467" s="3"/>
    </row>
    <row r="468" spans="4:7" ht="12">
      <c r="D468" s="3"/>
      <c r="E468" s="3"/>
      <c r="F468" s="3"/>
      <c r="G468" s="3"/>
    </row>
    <row r="469" spans="4:7" ht="12">
      <c r="D469" s="3"/>
      <c r="E469" s="3"/>
      <c r="F469" s="3"/>
      <c r="G469" s="3"/>
    </row>
    <row r="470" spans="4:7" ht="12">
      <c r="D470" s="3"/>
      <c r="E470" s="3"/>
      <c r="F470" s="3"/>
      <c r="G470" s="3"/>
    </row>
    <row r="471" spans="4:7" ht="12">
      <c r="D471" s="3"/>
      <c r="E471" s="3"/>
      <c r="F471" s="3"/>
      <c r="G471" s="3"/>
    </row>
    <row r="472" spans="4:7" ht="12">
      <c r="D472" s="3"/>
      <c r="E472" s="3"/>
      <c r="F472" s="3"/>
      <c r="G472" s="3"/>
    </row>
    <row r="473" spans="4:7" ht="12">
      <c r="D473" s="3"/>
      <c r="E473" s="3"/>
      <c r="F473" s="3"/>
      <c r="G473" s="3"/>
    </row>
    <row r="474" spans="4:7" ht="12">
      <c r="D474" s="3"/>
      <c r="E474" s="3"/>
      <c r="F474" s="3"/>
      <c r="G474" s="3"/>
    </row>
    <row r="475" spans="4:7" ht="12">
      <c r="D475" s="3"/>
      <c r="E475" s="3"/>
      <c r="F475" s="3"/>
      <c r="G475" s="3"/>
    </row>
    <row r="476" spans="4:7" ht="12">
      <c r="D476" s="3"/>
      <c r="E476" s="3"/>
      <c r="F476" s="3"/>
      <c r="G476" s="3"/>
    </row>
    <row r="477" spans="4:7" ht="12">
      <c r="D477" s="3"/>
      <c r="E477" s="3"/>
      <c r="F477" s="3"/>
      <c r="G477" s="3"/>
    </row>
    <row r="478" spans="4:7" ht="12">
      <c r="D478" s="3"/>
      <c r="E478" s="3"/>
      <c r="F478" s="3"/>
      <c r="G478" s="3"/>
    </row>
    <row r="479" spans="4:7" ht="12">
      <c r="D479" s="3"/>
      <c r="E479" s="3"/>
      <c r="F479" s="3"/>
      <c r="G479" s="3"/>
    </row>
    <row r="480" spans="4:7" ht="12">
      <c r="D480" s="3"/>
      <c r="E480" s="3"/>
      <c r="F480" s="3"/>
      <c r="G480" s="3"/>
    </row>
    <row r="481" spans="4:7" ht="12">
      <c r="D481" s="3"/>
      <c r="E481" s="3"/>
      <c r="F481" s="3"/>
      <c r="G481" s="3"/>
    </row>
    <row r="482" spans="4:7" ht="12">
      <c r="D482" s="3"/>
      <c r="E482" s="3"/>
      <c r="F482" s="3"/>
      <c r="G482" s="3"/>
    </row>
    <row r="483" spans="4:7" ht="12">
      <c r="D483" s="3"/>
      <c r="E483" s="3"/>
      <c r="F483" s="3"/>
      <c r="G483" s="3"/>
    </row>
    <row r="484" spans="4:7" ht="12">
      <c r="D484" s="3"/>
      <c r="E484" s="3"/>
      <c r="F484" s="3"/>
      <c r="G484" s="3"/>
    </row>
    <row r="485" spans="4:7" ht="12">
      <c r="D485" s="3"/>
      <c r="E485" s="3"/>
      <c r="F485" s="3"/>
      <c r="G485" s="3"/>
    </row>
    <row r="486" spans="4:7" ht="12">
      <c r="D486" s="3"/>
      <c r="E486" s="3"/>
      <c r="F486" s="3"/>
      <c r="G486" s="3"/>
    </row>
    <row r="487" spans="4:7" ht="12">
      <c r="D487" s="3"/>
      <c r="E487" s="3"/>
      <c r="F487" s="3"/>
      <c r="G487" s="3"/>
    </row>
    <row r="488" spans="4:7" ht="12">
      <c r="D488" s="3"/>
      <c r="E488" s="3"/>
      <c r="F488" s="3"/>
      <c r="G488" s="3"/>
    </row>
    <row r="489" spans="4:7" ht="12">
      <c r="D489" s="3"/>
      <c r="E489" s="3"/>
      <c r="F489" s="3"/>
      <c r="G489" s="3"/>
    </row>
    <row r="490" spans="4:7" ht="12">
      <c r="D490" s="3"/>
      <c r="E490" s="3"/>
      <c r="F490" s="3"/>
      <c r="G490" s="3"/>
    </row>
    <row r="491" spans="4:7" ht="12">
      <c r="D491" s="3"/>
      <c r="E491" s="3"/>
      <c r="F491" s="3"/>
      <c r="G491" s="3"/>
    </row>
    <row r="492" spans="4:7" ht="12">
      <c r="D492" s="3"/>
      <c r="E492" s="3"/>
      <c r="F492" s="3"/>
      <c r="G492" s="3"/>
    </row>
    <row r="493" spans="4:7" ht="12">
      <c r="D493" s="3"/>
      <c r="E493" s="3"/>
      <c r="F493" s="3"/>
      <c r="G493" s="3"/>
    </row>
    <row r="494" spans="4:7" ht="12">
      <c r="D494" s="3"/>
      <c r="E494" s="3"/>
      <c r="F494" s="3"/>
      <c r="G494" s="3"/>
    </row>
    <row r="495" spans="4:7" ht="12">
      <c r="D495" s="3"/>
      <c r="E495" s="3"/>
      <c r="F495" s="3"/>
      <c r="G495" s="3"/>
    </row>
    <row r="496" spans="4:7" ht="12">
      <c r="D496" s="3"/>
      <c r="E496" s="3"/>
      <c r="F496" s="3"/>
      <c r="G496" s="3"/>
    </row>
    <row r="497" spans="4:7" ht="12">
      <c r="D497" s="3"/>
      <c r="E497" s="3"/>
      <c r="F497" s="3"/>
      <c r="G497" s="3"/>
    </row>
    <row r="498" spans="4:7" ht="12">
      <c r="D498" s="3"/>
      <c r="E498" s="3"/>
      <c r="F498" s="3"/>
      <c r="G498" s="3"/>
    </row>
    <row r="499" spans="4:7" ht="12">
      <c r="D499" s="3"/>
      <c r="E499" s="3"/>
      <c r="F499" s="3"/>
      <c r="G499" s="3"/>
    </row>
    <row r="500" spans="4:7" ht="12">
      <c r="D500" s="3"/>
      <c r="E500" s="3"/>
      <c r="F500" s="3"/>
      <c r="G500" s="3"/>
    </row>
    <row r="501" spans="4:7" ht="12">
      <c r="D501" s="3"/>
      <c r="E501" s="3"/>
      <c r="F501" s="3"/>
      <c r="G501" s="3"/>
    </row>
    <row r="502" spans="4:7" ht="12">
      <c r="D502" s="3"/>
      <c r="E502" s="3"/>
      <c r="F502" s="3"/>
      <c r="G502" s="3"/>
    </row>
    <row r="503" spans="4:7" ht="12">
      <c r="D503" s="3"/>
      <c r="E503" s="3"/>
      <c r="F503" s="3"/>
      <c r="G503" s="3"/>
    </row>
    <row r="504" spans="4:7" ht="12">
      <c r="D504" s="3"/>
      <c r="E504" s="3"/>
      <c r="F504" s="3"/>
      <c r="G504" s="3"/>
    </row>
    <row r="505" spans="4:7" ht="12">
      <c r="D505" s="3"/>
      <c r="E505" s="3"/>
      <c r="F505" s="3"/>
      <c r="G505" s="3"/>
    </row>
    <row r="506" spans="4:7" ht="12">
      <c r="D506" s="3"/>
      <c r="E506" s="3"/>
      <c r="F506" s="3"/>
      <c r="G506" s="3"/>
    </row>
    <row r="507" spans="4:7" ht="12">
      <c r="D507" s="3"/>
      <c r="E507" s="3"/>
      <c r="F507" s="3"/>
      <c r="G507" s="3"/>
    </row>
    <row r="508" spans="4:7" ht="12">
      <c r="D508" s="3"/>
      <c r="E508" s="3"/>
      <c r="F508" s="3"/>
      <c r="G508" s="3"/>
    </row>
    <row r="509" spans="4:7" ht="12">
      <c r="D509" s="3"/>
      <c r="E509" s="3"/>
      <c r="F509" s="3"/>
      <c r="G509" s="3"/>
    </row>
    <row r="510" spans="4:7" ht="12">
      <c r="D510" s="3"/>
      <c r="E510" s="3"/>
      <c r="F510" s="3"/>
      <c r="G510" s="3"/>
    </row>
    <row r="511" spans="4:7" ht="12">
      <c r="D511" s="3"/>
      <c r="E511" s="3"/>
      <c r="F511" s="3"/>
      <c r="G511" s="3"/>
    </row>
    <row r="512" spans="4:7" ht="12">
      <c r="D512" s="3"/>
      <c r="E512" s="3"/>
      <c r="F512" s="3"/>
      <c r="G512" s="3"/>
    </row>
    <row r="513" spans="4:7" ht="12">
      <c r="D513" s="3"/>
      <c r="E513" s="3"/>
      <c r="F513" s="3"/>
      <c r="G513" s="3"/>
    </row>
    <row r="514" spans="4:7" ht="12">
      <c r="D514" s="3"/>
      <c r="E514" s="3"/>
      <c r="F514" s="3"/>
      <c r="G514" s="3"/>
    </row>
    <row r="515" spans="4:7" ht="12">
      <c r="D515" s="3"/>
      <c r="E515" s="3"/>
      <c r="F515" s="3"/>
      <c r="G515" s="3"/>
    </row>
    <row r="516" spans="4:7" ht="12">
      <c r="D516" s="3"/>
      <c r="E516" s="3"/>
      <c r="F516" s="3"/>
      <c r="G516" s="3"/>
    </row>
    <row r="517" spans="4:7" ht="12">
      <c r="D517" s="3"/>
      <c r="E517" s="3"/>
      <c r="F517" s="3"/>
      <c r="G517" s="3"/>
    </row>
    <row r="518" spans="4:7" ht="12">
      <c r="D518" s="3"/>
      <c r="E518" s="3"/>
      <c r="F518" s="3"/>
      <c r="G518" s="3"/>
    </row>
    <row r="519" spans="4:7" ht="12">
      <c r="D519" s="3"/>
      <c r="E519" s="3"/>
      <c r="F519" s="3"/>
      <c r="G519" s="3"/>
    </row>
    <row r="520" spans="4:7" ht="12">
      <c r="D520" s="3"/>
      <c r="E520" s="3"/>
      <c r="F520" s="3"/>
      <c r="G520" s="3"/>
    </row>
    <row r="521" spans="4:7" ht="12">
      <c r="D521" s="3"/>
      <c r="E521" s="3"/>
      <c r="F521" s="3"/>
      <c r="G521" s="3"/>
    </row>
    <row r="522" spans="4:7" ht="12">
      <c r="D522" s="3"/>
      <c r="E522" s="3"/>
      <c r="F522" s="3"/>
      <c r="G522" s="3"/>
    </row>
    <row r="523" spans="4:7" ht="12">
      <c r="D523" s="3"/>
      <c r="E523" s="3"/>
      <c r="F523" s="3"/>
      <c r="G523" s="3"/>
    </row>
    <row r="524" spans="4:7" ht="12">
      <c r="D524" s="3"/>
      <c r="E524" s="3"/>
      <c r="F524" s="3"/>
      <c r="G524" s="3"/>
    </row>
    <row r="525" spans="4:7" ht="12">
      <c r="D525" s="3"/>
      <c r="E525" s="3"/>
      <c r="F525" s="3"/>
      <c r="G525" s="3"/>
    </row>
    <row r="526" spans="4:7" ht="12">
      <c r="D526" s="3"/>
      <c r="E526" s="3"/>
      <c r="F526" s="3"/>
      <c r="G526" s="3"/>
    </row>
    <row r="527" spans="4:7" ht="12">
      <c r="D527" s="3"/>
      <c r="E527" s="3"/>
      <c r="F527" s="3"/>
      <c r="G527" s="3"/>
    </row>
    <row r="528" spans="4:7" ht="12">
      <c r="D528" s="3"/>
      <c r="E528" s="3"/>
      <c r="F528" s="3"/>
      <c r="G528" s="3"/>
    </row>
    <row r="529" spans="4:7" ht="12">
      <c r="D529" s="3"/>
      <c r="E529" s="3"/>
      <c r="F529" s="3"/>
      <c r="G529" s="3"/>
    </row>
    <row r="530" spans="4:7" ht="12">
      <c r="D530" s="3"/>
      <c r="E530" s="3"/>
      <c r="F530" s="3"/>
      <c r="G530" s="3"/>
    </row>
    <row r="531" spans="4:7" ht="12">
      <c r="D531" s="3"/>
      <c r="E531" s="3"/>
      <c r="F531" s="3"/>
      <c r="G531" s="3"/>
    </row>
    <row r="532" spans="4:7" ht="12">
      <c r="D532" s="3"/>
      <c r="E532" s="3"/>
      <c r="F532" s="3"/>
      <c r="G532" s="3"/>
    </row>
    <row r="533" spans="4:7" ht="12">
      <c r="D533" s="3"/>
      <c r="E533" s="3"/>
      <c r="F533" s="3"/>
      <c r="G533" s="3"/>
    </row>
    <row r="534" spans="4:7" ht="12">
      <c r="D534" s="3"/>
      <c r="E534" s="3"/>
      <c r="F534" s="3"/>
      <c r="G534" s="3"/>
    </row>
    <row r="535" spans="4:7" ht="12">
      <c r="D535" s="3"/>
      <c r="E535" s="3"/>
      <c r="F535" s="3"/>
      <c r="G535" s="3"/>
    </row>
    <row r="536" spans="4:7" ht="12">
      <c r="D536" s="3"/>
      <c r="E536" s="3"/>
      <c r="F536" s="3"/>
      <c r="G536" s="3"/>
    </row>
    <row r="537" spans="4:7" ht="12">
      <c r="D537" s="3"/>
      <c r="E537" s="3"/>
      <c r="F537" s="3"/>
      <c r="G537" s="3"/>
    </row>
    <row r="538" spans="4:7" ht="12">
      <c r="D538" s="3"/>
      <c r="E538" s="3"/>
      <c r="F538" s="3"/>
      <c r="G538" s="3"/>
    </row>
    <row r="539" spans="4:7" ht="12">
      <c r="D539" s="3"/>
      <c r="E539" s="3"/>
      <c r="F539" s="3"/>
      <c r="G539" s="3"/>
    </row>
    <row r="540" spans="4:7" ht="12">
      <c r="D540" s="3"/>
      <c r="E540" s="3"/>
      <c r="F540" s="3"/>
      <c r="G540" s="3"/>
    </row>
    <row r="541" spans="4:7" ht="12">
      <c r="D541" s="3"/>
      <c r="E541" s="3"/>
      <c r="F541" s="3"/>
      <c r="G541" s="3"/>
    </row>
    <row r="542" spans="4:7" ht="12">
      <c r="D542" s="3"/>
      <c r="E542" s="3"/>
      <c r="F542" s="3"/>
      <c r="G542" s="3"/>
    </row>
    <row r="543" spans="4:7" ht="12">
      <c r="D543" s="3"/>
      <c r="E543" s="3"/>
      <c r="F543" s="3"/>
      <c r="G543" s="3"/>
    </row>
    <row r="544" spans="4:7" ht="12">
      <c r="D544" s="3"/>
      <c r="E544" s="3"/>
      <c r="F544" s="3"/>
      <c r="G544" s="3"/>
    </row>
    <row r="545" spans="4:7" ht="12">
      <c r="D545" s="3"/>
      <c r="E545" s="3"/>
      <c r="F545" s="3"/>
      <c r="G545" s="3"/>
    </row>
    <row r="546" spans="4:7" ht="12">
      <c r="D546" s="3"/>
      <c r="E546" s="3"/>
      <c r="F546" s="3"/>
      <c r="G546" s="3"/>
    </row>
    <row r="547" spans="4:7" ht="12">
      <c r="D547" s="3"/>
      <c r="E547" s="3"/>
      <c r="F547" s="3"/>
      <c r="G547" s="3"/>
    </row>
    <row r="548" spans="4:7" ht="12">
      <c r="D548" s="3"/>
      <c r="E548" s="3"/>
      <c r="F548" s="3"/>
      <c r="G548" s="3"/>
    </row>
    <row r="549" spans="4:7" ht="12">
      <c r="D549" s="3"/>
      <c r="E549" s="3"/>
      <c r="F549" s="3"/>
      <c r="G549" s="3"/>
    </row>
    <row r="550" spans="4:7" ht="12">
      <c r="D550" s="3"/>
      <c r="E550" s="3"/>
      <c r="F550" s="3"/>
      <c r="G550" s="3"/>
    </row>
    <row r="551" spans="4:7" ht="12">
      <c r="D551" s="3"/>
      <c r="E551" s="3"/>
      <c r="F551" s="3"/>
      <c r="G551" s="3"/>
    </row>
    <row r="552" spans="4:7" ht="12">
      <c r="D552" s="3"/>
      <c r="E552" s="3"/>
      <c r="F552" s="3"/>
      <c r="G552" s="3"/>
    </row>
    <row r="553" spans="4:7" ht="12">
      <c r="D553" s="3"/>
      <c r="E553" s="3"/>
      <c r="F553" s="3"/>
      <c r="G553" s="3"/>
    </row>
    <row r="554" spans="4:7" ht="12">
      <c r="D554" s="3"/>
      <c r="E554" s="3"/>
      <c r="F554" s="3"/>
      <c r="G554" s="3"/>
    </row>
    <row r="555" spans="4:7" ht="12">
      <c r="D555" s="3"/>
      <c r="E555" s="3"/>
      <c r="F555" s="3"/>
      <c r="G555" s="3"/>
    </row>
    <row r="556" spans="4:7" ht="12">
      <c r="D556" s="3"/>
      <c r="E556" s="3"/>
      <c r="F556" s="3"/>
      <c r="G556" s="3"/>
    </row>
    <row r="557" spans="4:7" ht="12">
      <c r="D557" s="3"/>
      <c r="E557" s="3"/>
      <c r="F557" s="3"/>
      <c r="G557" s="3"/>
    </row>
    <row r="558" spans="4:7" ht="12">
      <c r="D558" s="3"/>
      <c r="E558" s="3"/>
      <c r="F558" s="3"/>
      <c r="G558" s="3"/>
    </row>
    <row r="559" spans="4:7" ht="12">
      <c r="D559" s="3"/>
      <c r="E559" s="3"/>
      <c r="F559" s="3"/>
      <c r="G559" s="3"/>
    </row>
    <row r="560" spans="4:7" ht="12">
      <c r="D560" s="3"/>
      <c r="E560" s="3"/>
      <c r="F560" s="3"/>
      <c r="G560" s="3"/>
    </row>
    <row r="561" spans="4:7" ht="12">
      <c r="D561" s="3"/>
      <c r="E561" s="3"/>
      <c r="F561" s="3"/>
      <c r="G561" s="3"/>
    </row>
    <row r="562" spans="4:7" ht="12">
      <c r="D562" s="3"/>
      <c r="E562" s="3"/>
      <c r="F562" s="3"/>
      <c r="G562" s="3"/>
    </row>
    <row r="563" spans="4:7" ht="12">
      <c r="D563" s="3"/>
      <c r="E563" s="3"/>
      <c r="F563" s="3"/>
      <c r="G563" s="3"/>
    </row>
    <row r="564" spans="4:7" ht="12">
      <c r="D564" s="3"/>
      <c r="E564" s="3"/>
      <c r="F564" s="3"/>
      <c r="G564" s="3"/>
    </row>
    <row r="565" spans="4:7" ht="12">
      <c r="D565" s="3"/>
      <c r="E565" s="3"/>
      <c r="F565" s="3"/>
      <c r="G565" s="3"/>
    </row>
    <row r="566" spans="4:7" ht="12">
      <c r="D566" s="3"/>
      <c r="E566" s="3"/>
      <c r="F566" s="3"/>
      <c r="G566" s="3"/>
    </row>
    <row r="567" spans="4:7" ht="12">
      <c r="D567" s="3"/>
      <c r="E567" s="3"/>
      <c r="F567" s="3"/>
      <c r="G567" s="3"/>
    </row>
    <row r="568" spans="4:7" ht="12">
      <c r="D568" s="3"/>
      <c r="E568" s="3"/>
      <c r="F568" s="3"/>
      <c r="G568" s="3"/>
    </row>
    <row r="569" spans="4:7" ht="12">
      <c r="D569" s="3"/>
      <c r="E569" s="3"/>
      <c r="F569" s="3"/>
      <c r="G569" s="3"/>
    </row>
    <row r="570" spans="4:7" ht="12">
      <c r="D570" s="3"/>
      <c r="E570" s="3"/>
      <c r="F570" s="3"/>
      <c r="G570" s="3"/>
    </row>
    <row r="571" spans="4:7" ht="12">
      <c r="D571" s="3"/>
      <c r="E571" s="3"/>
      <c r="F571" s="3"/>
      <c r="G571" s="3"/>
    </row>
    <row r="572" spans="4:7" ht="12">
      <c r="D572" s="3"/>
      <c r="E572" s="3"/>
      <c r="F572" s="3"/>
      <c r="G572" s="3"/>
    </row>
    <row r="573" spans="4:7" ht="12">
      <c r="D573" s="3"/>
      <c r="E573" s="3"/>
      <c r="F573" s="3"/>
      <c r="G573" s="3"/>
    </row>
    <row r="574" spans="4:7" ht="12">
      <c r="D574" s="3"/>
      <c r="E574" s="3"/>
      <c r="F574" s="3"/>
      <c r="G574" s="3"/>
    </row>
    <row r="575" spans="4:7" ht="12">
      <c r="D575" s="3"/>
      <c r="E575" s="3"/>
      <c r="F575" s="3"/>
      <c r="G575" s="3"/>
    </row>
    <row r="576" spans="4:7" ht="12">
      <c r="D576" s="3"/>
      <c r="E576" s="3"/>
      <c r="F576" s="3"/>
      <c r="G576" s="3"/>
    </row>
    <row r="577" spans="4:7" ht="12">
      <c r="D577" s="3"/>
      <c r="E577" s="3"/>
      <c r="F577" s="3"/>
      <c r="G577" s="3"/>
    </row>
    <row r="578" spans="4:7" ht="12">
      <c r="D578" s="3"/>
      <c r="E578" s="3"/>
      <c r="F578" s="3"/>
      <c r="G578" s="3"/>
    </row>
    <row r="579" spans="4:7" ht="12">
      <c r="D579" s="3"/>
      <c r="E579" s="3"/>
      <c r="F579" s="3"/>
      <c r="G579" s="3"/>
    </row>
    <row r="580" spans="4:7" ht="12">
      <c r="D580" s="3"/>
      <c r="E580" s="3"/>
      <c r="F580" s="3"/>
      <c r="G580" s="3"/>
    </row>
    <row r="581" spans="4:7" ht="12">
      <c r="D581" s="3"/>
      <c r="E581" s="3"/>
      <c r="F581" s="3"/>
      <c r="G581" s="3"/>
    </row>
    <row r="582" spans="4:7" ht="12">
      <c r="D582" s="3"/>
      <c r="E582" s="3"/>
      <c r="F582" s="3"/>
      <c r="G582" s="3"/>
    </row>
    <row r="583" spans="4:7" ht="12">
      <c r="D583" s="3"/>
      <c r="E583" s="3"/>
      <c r="F583" s="3"/>
      <c r="G583" s="3"/>
    </row>
    <row r="584" spans="4:7" ht="12">
      <c r="D584" s="3"/>
      <c r="E584" s="3"/>
      <c r="F584" s="3"/>
      <c r="G584" s="3"/>
    </row>
    <row r="585" spans="4:7" ht="12">
      <c r="D585" s="3"/>
      <c r="E585" s="3"/>
      <c r="F585" s="3"/>
      <c r="G585" s="3"/>
    </row>
    <row r="586" spans="4:7" ht="12">
      <c r="D586" s="3"/>
      <c r="E586" s="3"/>
      <c r="F586" s="3"/>
      <c r="G586" s="3"/>
    </row>
    <row r="587" spans="4:7" ht="12">
      <c r="D587" s="3"/>
      <c r="E587" s="3"/>
      <c r="F587" s="3"/>
      <c r="G587" s="3"/>
    </row>
    <row r="588" spans="4:7" ht="12">
      <c r="D588" s="3"/>
      <c r="E588" s="3"/>
      <c r="F588" s="3"/>
      <c r="G588" s="3"/>
    </row>
    <row r="589" spans="4:7" ht="12">
      <c r="D589" s="3"/>
      <c r="E589" s="3"/>
      <c r="F589" s="3"/>
      <c r="G589" s="3"/>
    </row>
    <row r="590" spans="4:7" ht="12">
      <c r="D590" s="3"/>
      <c r="E590" s="3"/>
      <c r="F590" s="3"/>
      <c r="G590" s="3"/>
    </row>
    <row r="591" spans="4:7" ht="12">
      <c r="D591" s="3"/>
      <c r="E591" s="3"/>
      <c r="F591" s="3"/>
      <c r="G591" s="3"/>
    </row>
    <row r="592" spans="4:7" ht="12">
      <c r="D592" s="3"/>
      <c r="E592" s="3"/>
      <c r="F592" s="3"/>
      <c r="G592" s="3"/>
    </row>
    <row r="593" spans="4:7" ht="12">
      <c r="D593" s="3"/>
      <c r="E593" s="3"/>
      <c r="F593" s="3"/>
      <c r="G593" s="3"/>
    </row>
    <row r="594" spans="4:7" ht="12">
      <c r="D594" s="3"/>
      <c r="E594" s="3"/>
      <c r="F594" s="3"/>
      <c r="G594" s="3"/>
    </row>
    <row r="595" spans="4:7" ht="12">
      <c r="D595" s="3"/>
      <c r="E595" s="3"/>
      <c r="F595" s="3"/>
      <c r="G595" s="3"/>
    </row>
    <row r="596" spans="4:7" ht="12">
      <c r="D596" s="3"/>
      <c r="E596" s="3"/>
      <c r="F596" s="3"/>
      <c r="G596" s="3"/>
    </row>
    <row r="597" spans="4:7" ht="12">
      <c r="D597" s="3"/>
      <c r="E597" s="3"/>
      <c r="F597" s="3"/>
      <c r="G597" s="3"/>
    </row>
    <row r="598" spans="4:7" ht="12">
      <c r="D598" s="3"/>
      <c r="E598" s="3"/>
      <c r="F598" s="3"/>
      <c r="G598" s="3"/>
    </row>
    <row r="599" spans="4:7" ht="12">
      <c r="D599" s="3"/>
      <c r="E599" s="3"/>
      <c r="F599" s="3"/>
      <c r="G599" s="3"/>
    </row>
    <row r="600" spans="4:7" ht="12">
      <c r="D600" s="3"/>
      <c r="E600" s="3"/>
      <c r="F600" s="3"/>
      <c r="G600" s="3"/>
    </row>
    <row r="601" spans="4:7" ht="12">
      <c r="D601" s="3"/>
      <c r="E601" s="3"/>
      <c r="F601" s="3"/>
      <c r="G601" s="3"/>
    </row>
    <row r="602" spans="4:7" ht="12">
      <c r="D602" s="3"/>
      <c r="E602" s="3"/>
      <c r="F602" s="3"/>
      <c r="G602" s="3"/>
    </row>
    <row r="603" spans="4:7" ht="12">
      <c r="D603" s="3"/>
      <c r="E603" s="3"/>
      <c r="F603" s="3"/>
      <c r="G603" s="3"/>
    </row>
    <row r="604" spans="4:7" ht="12">
      <c r="D604" s="3"/>
      <c r="E604" s="3"/>
      <c r="F604" s="3"/>
      <c r="G604" s="3"/>
    </row>
    <row r="605" spans="4:7" ht="12">
      <c r="D605" s="3"/>
      <c r="E605" s="3"/>
      <c r="F605" s="3"/>
      <c r="G605" s="3"/>
    </row>
    <row r="606" spans="4:7" ht="12">
      <c r="D606" s="3"/>
      <c r="E606" s="3"/>
      <c r="F606" s="3"/>
      <c r="G606" s="3"/>
    </row>
    <row r="607" spans="4:7" ht="12">
      <c r="D607" s="3"/>
      <c r="E607" s="3"/>
      <c r="F607" s="3"/>
      <c r="G607" s="3"/>
    </row>
    <row r="608" spans="4:7" ht="12">
      <c r="D608" s="3"/>
      <c r="E608" s="3"/>
      <c r="F608" s="3"/>
      <c r="G608" s="3"/>
    </row>
    <row r="609" spans="4:7" ht="12">
      <c r="D609" s="3"/>
      <c r="E609" s="3"/>
      <c r="F609" s="3"/>
      <c r="G609" s="3"/>
    </row>
    <row r="610" spans="4:7" ht="12">
      <c r="D610" s="3"/>
      <c r="E610" s="3"/>
      <c r="F610" s="3"/>
      <c r="G610" s="3"/>
    </row>
    <row r="611" spans="4:7" ht="12">
      <c r="D611" s="3"/>
      <c r="E611" s="3"/>
      <c r="F611" s="3"/>
      <c r="G611" s="3"/>
    </row>
    <row r="612" spans="4:7" ht="12">
      <c r="D612" s="3"/>
      <c r="E612" s="3"/>
      <c r="F612" s="3"/>
      <c r="G612" s="3"/>
    </row>
    <row r="613" spans="4:7" ht="12">
      <c r="D613" s="3"/>
      <c r="E613" s="3"/>
      <c r="F613" s="3"/>
      <c r="G613" s="3"/>
    </row>
    <row r="614" spans="4:7" ht="12">
      <c r="D614" s="3"/>
      <c r="E614" s="3"/>
      <c r="F614" s="3"/>
      <c r="G614" s="3"/>
    </row>
    <row r="615" spans="4:7" ht="12">
      <c r="D615" s="3"/>
      <c r="E615" s="3"/>
      <c r="F615" s="3"/>
      <c r="G615" s="3"/>
    </row>
    <row r="616" spans="4:7" ht="12">
      <c r="D616" s="3"/>
      <c r="E616" s="3"/>
      <c r="F616" s="3"/>
      <c r="G616" s="3"/>
    </row>
    <row r="617" spans="4:7" ht="12">
      <c r="D617" s="3"/>
      <c r="E617" s="3"/>
      <c r="F617" s="3"/>
      <c r="G617" s="3"/>
    </row>
    <row r="618" spans="4:7" ht="12">
      <c r="D618" s="3"/>
      <c r="E618" s="3"/>
      <c r="F618" s="3"/>
      <c r="G618" s="3"/>
    </row>
    <row r="619" spans="4:7" ht="12">
      <c r="D619" s="3"/>
      <c r="E619" s="3"/>
      <c r="F619" s="3"/>
      <c r="G619" s="3"/>
    </row>
    <row r="620" spans="4:7" ht="12">
      <c r="D620" s="3"/>
      <c r="E620" s="3"/>
      <c r="F620" s="3"/>
      <c r="G620" s="3"/>
    </row>
    <row r="621" spans="4:7" ht="12">
      <c r="D621" s="3"/>
      <c r="E621" s="3"/>
      <c r="F621" s="3"/>
      <c r="G621" s="3"/>
    </row>
    <row r="622" spans="4:7" ht="12">
      <c r="D622" s="3"/>
      <c r="E622" s="3"/>
      <c r="F622" s="3"/>
      <c r="G622" s="3"/>
    </row>
    <row r="623" spans="4:7" ht="12">
      <c r="D623" s="3"/>
      <c r="E623" s="3"/>
      <c r="F623" s="3"/>
      <c r="G623" s="3"/>
    </row>
    <row r="624" spans="4:7" ht="12">
      <c r="D624" s="3"/>
      <c r="E624" s="3"/>
      <c r="F624" s="3"/>
      <c r="G624" s="3"/>
    </row>
    <row r="625" spans="4:7" ht="12">
      <c r="D625" s="3"/>
      <c r="E625" s="3"/>
      <c r="F625" s="3"/>
      <c r="G625" s="3"/>
    </row>
    <row r="626" spans="4:7" ht="12">
      <c r="D626" s="3"/>
      <c r="E626" s="3"/>
      <c r="F626" s="3"/>
      <c r="G626" s="3"/>
    </row>
    <row r="627" spans="4:7" ht="12">
      <c r="D627" s="3"/>
      <c r="E627" s="3"/>
      <c r="F627" s="3"/>
      <c r="G627" s="3"/>
    </row>
    <row r="628" spans="4:7" ht="12">
      <c r="D628" s="3"/>
      <c r="E628" s="3"/>
      <c r="F628" s="3"/>
      <c r="G628" s="3"/>
    </row>
    <row r="629" spans="4:7" ht="12">
      <c r="D629" s="3"/>
      <c r="E629" s="3"/>
      <c r="F629" s="3"/>
      <c r="G629" s="3"/>
    </row>
    <row r="630" spans="4:7" ht="12">
      <c r="D630" s="3"/>
      <c r="E630" s="3"/>
      <c r="F630" s="3"/>
      <c r="G630" s="3"/>
    </row>
    <row r="631" spans="4:7" ht="12">
      <c r="D631" s="3"/>
      <c r="E631" s="3"/>
      <c r="F631" s="3"/>
      <c r="G631" s="3"/>
    </row>
    <row r="632" spans="4:7" ht="12">
      <c r="D632" s="3"/>
      <c r="E632" s="3"/>
      <c r="F632" s="3"/>
      <c r="G632" s="3"/>
    </row>
    <row r="633" spans="4:7" ht="12">
      <c r="D633" s="3"/>
      <c r="E633" s="3"/>
      <c r="F633" s="3"/>
      <c r="G633" s="3"/>
    </row>
    <row r="634" spans="4:7" ht="12">
      <c r="D634" s="3"/>
      <c r="E634" s="3"/>
      <c r="F634" s="3"/>
      <c r="G634" s="3"/>
    </row>
    <row r="635" spans="4:7" ht="12">
      <c r="D635" s="3"/>
      <c r="E635" s="3"/>
      <c r="F635" s="3"/>
      <c r="G635" s="3"/>
    </row>
    <row r="636" spans="4:7" ht="12">
      <c r="D636" s="3"/>
      <c r="E636" s="3"/>
      <c r="F636" s="3"/>
      <c r="G636" s="3"/>
    </row>
    <row r="637" spans="4:7" ht="12">
      <c r="D637" s="3"/>
      <c r="E637" s="3"/>
      <c r="F637" s="3"/>
      <c r="G637" s="3"/>
    </row>
    <row r="638" spans="4:7" ht="12">
      <c r="D638" s="3"/>
      <c r="E638" s="3"/>
      <c r="F638" s="3"/>
      <c r="G638" s="3"/>
    </row>
    <row r="639" spans="4:7" ht="12">
      <c r="D639" s="3"/>
      <c r="E639" s="3"/>
      <c r="F639" s="3"/>
      <c r="G639" s="3"/>
    </row>
    <row r="640" spans="4:7" ht="12">
      <c r="D640" s="3"/>
      <c r="E640" s="3"/>
      <c r="F640" s="3"/>
      <c r="G640" s="3"/>
    </row>
    <row r="641" spans="4:7" ht="12">
      <c r="D641" s="3"/>
      <c r="E641" s="3"/>
      <c r="F641" s="3"/>
      <c r="G641" s="3"/>
    </row>
    <row r="642" spans="4:7" ht="12">
      <c r="D642" s="3"/>
      <c r="E642" s="3"/>
      <c r="F642" s="3"/>
      <c r="G642" s="3"/>
    </row>
    <row r="643" spans="4:7" ht="12">
      <c r="D643" s="3"/>
      <c r="E643" s="3"/>
      <c r="F643" s="3"/>
      <c r="G643" s="3"/>
    </row>
    <row r="644" spans="4:7" ht="12">
      <c r="D644" s="3"/>
      <c r="E644" s="3"/>
      <c r="F644" s="3"/>
      <c r="G644" s="3"/>
    </row>
    <row r="645" spans="4:7" ht="12">
      <c r="D645" s="3"/>
      <c r="E645" s="3"/>
      <c r="F645" s="3"/>
      <c r="G645" s="3"/>
    </row>
    <row r="646" spans="4:7" ht="12">
      <c r="D646" s="3"/>
      <c r="E646" s="3"/>
      <c r="F646" s="3"/>
      <c r="G646" s="3"/>
    </row>
    <row r="647" spans="4:7" ht="12">
      <c r="D647" s="3"/>
      <c r="E647" s="3"/>
      <c r="F647" s="3"/>
      <c r="G647" s="3"/>
    </row>
    <row r="648" spans="4:7" ht="12">
      <c r="D648" s="3"/>
      <c r="E648" s="3"/>
      <c r="F648" s="3"/>
      <c r="G648" s="3"/>
    </row>
    <row r="649" spans="4:7" ht="12">
      <c r="D649" s="3"/>
      <c r="E649" s="3"/>
      <c r="F649" s="3"/>
      <c r="G649" s="3"/>
    </row>
    <row r="650" spans="4:7" ht="12">
      <c r="D650" s="3"/>
      <c r="E650" s="3"/>
      <c r="F650" s="3"/>
      <c r="G650" s="3"/>
    </row>
    <row r="651" spans="4:7" ht="12">
      <c r="D651" s="3"/>
      <c r="E651" s="3"/>
      <c r="F651" s="3"/>
      <c r="G651" s="3"/>
    </row>
    <row r="652" spans="4:7" ht="12">
      <c r="D652" s="3"/>
      <c r="E652" s="3"/>
      <c r="F652" s="3"/>
      <c r="G652" s="3"/>
    </row>
    <row r="653" spans="4:7" ht="12">
      <c r="D653" s="3"/>
      <c r="E653" s="3"/>
      <c r="F653" s="3"/>
      <c r="G653" s="3"/>
    </row>
    <row r="654" spans="4:7" ht="12">
      <c r="D654" s="3"/>
      <c r="E654" s="3"/>
      <c r="F654" s="3"/>
      <c r="G654" s="3"/>
    </row>
    <row r="655" spans="4:7" ht="12">
      <c r="D655" s="3"/>
      <c r="E655" s="3"/>
      <c r="F655" s="3"/>
      <c r="G655" s="3"/>
    </row>
    <row r="656" spans="4:7" ht="12">
      <c r="D656" s="3"/>
      <c r="E656" s="3"/>
      <c r="F656" s="3"/>
      <c r="G656" s="3"/>
    </row>
    <row r="657" spans="4:7" ht="12">
      <c r="D657" s="3"/>
      <c r="E657" s="3"/>
      <c r="F657" s="3"/>
      <c r="G657" s="3"/>
    </row>
    <row r="658" spans="4:7" ht="12">
      <c r="D658" s="3"/>
      <c r="E658" s="3"/>
      <c r="F658" s="3"/>
      <c r="G658" s="3"/>
    </row>
    <row r="659" spans="4:7" ht="12">
      <c r="D659" s="3"/>
      <c r="E659" s="3"/>
      <c r="F659" s="3"/>
      <c r="G659" s="3"/>
    </row>
    <row r="660" spans="4:7" ht="12">
      <c r="D660" s="3"/>
      <c r="E660" s="3"/>
      <c r="F660" s="3"/>
      <c r="G660" s="3"/>
    </row>
    <row r="661" spans="4:7" ht="12">
      <c r="D661" s="3"/>
      <c r="E661" s="3"/>
      <c r="F661" s="3"/>
      <c r="G661" s="3"/>
    </row>
    <row r="662" spans="4:7" ht="12">
      <c r="D662" s="3"/>
      <c r="E662" s="3"/>
      <c r="F662" s="3"/>
      <c r="G662" s="3"/>
    </row>
    <row r="663" spans="4:7" ht="12">
      <c r="D663" s="3"/>
      <c r="E663" s="3"/>
      <c r="F663" s="3"/>
      <c r="G663" s="3"/>
    </row>
    <row r="664" spans="4:7" ht="12">
      <c r="D664" s="3"/>
      <c r="E664" s="3"/>
      <c r="F664" s="3"/>
      <c r="G664" s="3"/>
    </row>
    <row r="665" spans="4:7" ht="12">
      <c r="D665" s="3"/>
      <c r="E665" s="3"/>
      <c r="F665" s="3"/>
      <c r="G665" s="3"/>
    </row>
    <row r="666" spans="4:7" ht="12">
      <c r="D666" s="3"/>
      <c r="E666" s="3"/>
      <c r="F666" s="3"/>
      <c r="G666" s="3"/>
    </row>
    <row r="667" spans="4:7" ht="12">
      <c r="D667" s="3"/>
      <c r="E667" s="3"/>
      <c r="F667" s="3"/>
      <c r="G667" s="3"/>
    </row>
    <row r="668" spans="4:7" ht="12">
      <c r="D668" s="3"/>
      <c r="E668" s="3"/>
      <c r="F668" s="3"/>
      <c r="G668" s="3"/>
    </row>
    <row r="669" spans="4:7" ht="12">
      <c r="D669" s="3"/>
      <c r="E669" s="3"/>
      <c r="F669" s="3"/>
      <c r="G669" s="3"/>
    </row>
    <row r="670" spans="4:7" ht="12">
      <c r="D670" s="3"/>
      <c r="E670" s="3"/>
      <c r="F670" s="3"/>
      <c r="G670" s="3"/>
    </row>
    <row r="671" spans="4:7" ht="12">
      <c r="D671" s="3"/>
      <c r="E671" s="3"/>
      <c r="F671" s="3"/>
      <c r="G671" s="3"/>
    </row>
    <row r="672" spans="4:7" ht="12">
      <c r="D672" s="3"/>
      <c r="E672" s="3"/>
      <c r="F672" s="3"/>
      <c r="G672" s="3"/>
    </row>
    <row r="673" spans="4:7" ht="12">
      <c r="D673" s="3"/>
      <c r="E673" s="3"/>
      <c r="F673" s="3"/>
      <c r="G673" s="3"/>
    </row>
    <row r="674" spans="4:7" ht="12">
      <c r="D674" s="3"/>
      <c r="E674" s="3"/>
      <c r="F674" s="3"/>
      <c r="G674" s="3"/>
    </row>
    <row r="675" spans="4:7" ht="12">
      <c r="D675" s="3"/>
      <c r="E675" s="3"/>
      <c r="F675" s="3"/>
      <c r="G675" s="3"/>
    </row>
    <row r="676" spans="4:7" ht="12">
      <c r="D676" s="3"/>
      <c r="E676" s="3"/>
      <c r="F676" s="3"/>
      <c r="G676" s="3"/>
    </row>
    <row r="677" spans="4:7" ht="12">
      <c r="D677" s="3"/>
      <c r="E677" s="3"/>
      <c r="F677" s="3"/>
      <c r="G677" s="3"/>
    </row>
    <row r="678" spans="4:7" ht="12">
      <c r="D678" s="3"/>
      <c r="E678" s="3"/>
      <c r="F678" s="3"/>
      <c r="G678" s="3"/>
    </row>
    <row r="679" spans="4:7" ht="12">
      <c r="D679" s="3"/>
      <c r="E679" s="3"/>
      <c r="F679" s="3"/>
      <c r="G679" s="3"/>
    </row>
    <row r="680" spans="4:7" ht="12">
      <c r="D680" s="3"/>
      <c r="E680" s="3"/>
      <c r="F680" s="3"/>
      <c r="G680" s="3"/>
    </row>
    <row r="681" spans="4:7" ht="12">
      <c r="D681" s="3"/>
      <c r="E681" s="3"/>
      <c r="F681" s="3"/>
      <c r="G681" s="3"/>
    </row>
    <row r="682" spans="4:7" ht="12">
      <c r="D682" s="3"/>
      <c r="E682" s="3"/>
      <c r="F682" s="3"/>
      <c r="G682" s="3"/>
    </row>
    <row r="683" spans="4:7" ht="12">
      <c r="D683" s="3"/>
      <c r="E683" s="3"/>
      <c r="F683" s="3"/>
      <c r="G683" s="3"/>
    </row>
    <row r="684" spans="4:7" ht="12">
      <c r="D684" s="3"/>
      <c r="E684" s="3"/>
      <c r="F684" s="3"/>
      <c r="G684" s="3"/>
    </row>
    <row r="685" spans="4:7" ht="12">
      <c r="D685" s="3"/>
      <c r="E685" s="3"/>
      <c r="F685" s="3"/>
      <c r="G685" s="3"/>
    </row>
    <row r="686" spans="4:7" ht="12">
      <c r="D686" s="3"/>
      <c r="E686" s="3"/>
      <c r="F686" s="3"/>
      <c r="G686" s="3"/>
    </row>
    <row r="687" spans="4:7" ht="12">
      <c r="D687" s="3"/>
      <c r="E687" s="3"/>
      <c r="F687" s="3"/>
      <c r="G687" s="3"/>
    </row>
    <row r="688" spans="4:7" ht="12">
      <c r="D688" s="3"/>
      <c r="E688" s="3"/>
      <c r="F688" s="3"/>
      <c r="G688" s="3"/>
    </row>
    <row r="689" spans="4:7" ht="12">
      <c r="D689" s="3"/>
      <c r="E689" s="3"/>
      <c r="F689" s="3"/>
      <c r="G689" s="3"/>
    </row>
    <row r="690" spans="4:7" ht="12">
      <c r="D690" s="3"/>
      <c r="E690" s="3"/>
      <c r="F690" s="3"/>
      <c r="G690" s="3"/>
    </row>
    <row r="691" spans="4:7" ht="12">
      <c r="D691" s="3"/>
      <c r="E691" s="3"/>
      <c r="F691" s="3"/>
      <c r="G691" s="3"/>
    </row>
    <row r="692" spans="4:7" ht="12">
      <c r="D692" s="3"/>
      <c r="E692" s="3"/>
      <c r="F692" s="3"/>
      <c r="G692" s="3"/>
    </row>
    <row r="693" spans="4:7" ht="12">
      <c r="D693" s="3"/>
      <c r="E693" s="3"/>
      <c r="F693" s="3"/>
      <c r="G693" s="3"/>
    </row>
    <row r="694" spans="4:7" ht="12">
      <c r="D694" s="3"/>
      <c r="E694" s="3"/>
      <c r="F694" s="3"/>
      <c r="G694" s="3"/>
    </row>
    <row r="695" spans="4:7" ht="12">
      <c r="D695" s="3"/>
      <c r="E695" s="3"/>
      <c r="F695" s="3"/>
      <c r="G695" s="3"/>
    </row>
    <row r="696" spans="4:7" ht="12">
      <c r="D696" s="3"/>
      <c r="E696" s="3"/>
      <c r="F696" s="3"/>
      <c r="G696" s="3"/>
    </row>
    <row r="697" spans="4:7" ht="12">
      <c r="D697" s="3"/>
      <c r="E697" s="3"/>
      <c r="F697" s="3"/>
      <c r="G697" s="3"/>
    </row>
    <row r="698" spans="4:7" ht="12">
      <c r="D698" s="3"/>
      <c r="E698" s="3"/>
      <c r="F698" s="3"/>
      <c r="G698" s="3"/>
    </row>
    <row r="699" spans="4:7" ht="12">
      <c r="D699" s="3"/>
      <c r="E699" s="3"/>
      <c r="F699" s="3"/>
      <c r="G699" s="3"/>
    </row>
    <row r="700" spans="4:7" ht="12">
      <c r="D700" s="3"/>
      <c r="E700" s="3"/>
      <c r="F700" s="3"/>
      <c r="G700" s="3"/>
    </row>
    <row r="701" spans="4:7" ht="12">
      <c r="D701" s="3"/>
      <c r="E701" s="3"/>
      <c r="F701" s="3"/>
      <c r="G701" s="3"/>
    </row>
    <row r="702" spans="4:7" ht="12">
      <c r="D702" s="3"/>
      <c r="E702" s="3"/>
      <c r="F702" s="3"/>
      <c r="G702" s="3"/>
    </row>
    <row r="703" spans="4:7" ht="12">
      <c r="D703" s="3"/>
      <c r="E703" s="3"/>
      <c r="F703" s="3"/>
      <c r="G703" s="3"/>
    </row>
    <row r="704" spans="4:7" ht="12">
      <c r="D704" s="3"/>
      <c r="E704" s="3"/>
      <c r="F704" s="3"/>
      <c r="G704" s="3"/>
    </row>
    <row r="705" spans="4:7" ht="12">
      <c r="D705" s="3"/>
      <c r="E705" s="3"/>
      <c r="F705" s="3"/>
      <c r="G705" s="3"/>
    </row>
    <row r="706" spans="4:7" ht="12">
      <c r="D706" s="3"/>
      <c r="E706" s="3"/>
      <c r="F706" s="3"/>
      <c r="G706" s="3"/>
    </row>
    <row r="707" spans="4:7" ht="12">
      <c r="D707" s="3"/>
      <c r="E707" s="3"/>
      <c r="F707" s="3"/>
      <c r="G707" s="3"/>
    </row>
    <row r="708" spans="4:7" ht="12">
      <c r="D708" s="3"/>
      <c r="E708" s="3"/>
      <c r="F708" s="3"/>
      <c r="G708" s="3"/>
    </row>
    <row r="709" spans="4:7" ht="12">
      <c r="D709" s="3"/>
      <c r="E709" s="3"/>
      <c r="F709" s="3"/>
      <c r="G709" s="3"/>
    </row>
    <row r="710" spans="4:7" ht="12">
      <c r="D710" s="3"/>
      <c r="E710" s="3"/>
      <c r="F710" s="3"/>
      <c r="G710" s="3"/>
    </row>
    <row r="711" spans="4:7" ht="12">
      <c r="D711" s="3"/>
      <c r="E711" s="3"/>
      <c r="F711" s="3"/>
      <c r="G711" s="3"/>
    </row>
    <row r="712" spans="4:7" ht="12">
      <c r="D712" s="3"/>
      <c r="E712" s="3"/>
      <c r="F712" s="3"/>
      <c r="G712" s="3"/>
    </row>
    <row r="713" spans="4:7" ht="12">
      <c r="D713" s="3"/>
      <c r="E713" s="3"/>
      <c r="F713" s="3"/>
      <c r="G713" s="3"/>
    </row>
    <row r="714" spans="4:7" ht="12">
      <c r="D714" s="3"/>
      <c r="E714" s="3"/>
      <c r="F714" s="3"/>
      <c r="G714" s="3"/>
    </row>
    <row r="715" spans="4:7" ht="12">
      <c r="D715" s="3"/>
      <c r="E715" s="3"/>
      <c r="F715" s="3"/>
      <c r="G715" s="3"/>
    </row>
    <row r="716" spans="4:7" ht="12">
      <c r="D716" s="3"/>
      <c r="E716" s="3"/>
      <c r="F716" s="3"/>
      <c r="G716" s="3"/>
    </row>
    <row r="717" spans="4:7" ht="12">
      <c r="D717" s="3"/>
      <c r="E717" s="3"/>
      <c r="F717" s="3"/>
      <c r="G717" s="3"/>
    </row>
    <row r="718" spans="4:7" ht="12">
      <c r="D718" s="3"/>
      <c r="E718" s="3"/>
      <c r="F718" s="3"/>
      <c r="G718" s="3"/>
    </row>
    <row r="719" spans="4:7" ht="12">
      <c r="D719" s="3"/>
      <c r="E719" s="3"/>
      <c r="F719" s="3"/>
      <c r="G719" s="3"/>
    </row>
    <row r="720" spans="4:7" ht="12">
      <c r="D720" s="3"/>
      <c r="E720" s="3"/>
      <c r="F720" s="3"/>
      <c r="G720" s="3"/>
    </row>
    <row r="721" spans="4:7" ht="12">
      <c r="D721" s="3"/>
      <c r="E721" s="3"/>
      <c r="F721" s="3"/>
      <c r="G721" s="3"/>
    </row>
    <row r="722" spans="4:7" ht="12">
      <c r="D722" s="3"/>
      <c r="E722" s="3"/>
      <c r="F722" s="3"/>
      <c r="G722" s="3"/>
    </row>
    <row r="723" spans="4:7" ht="12">
      <c r="D723" s="3"/>
      <c r="E723" s="3"/>
      <c r="F723" s="3"/>
      <c r="G723" s="3"/>
    </row>
    <row r="724" spans="4:7" ht="12">
      <c r="D724" s="3"/>
      <c r="E724" s="3"/>
      <c r="F724" s="3"/>
      <c r="G724" s="3"/>
    </row>
    <row r="725" spans="4:7" ht="12">
      <c r="D725" s="3"/>
      <c r="E725" s="3"/>
      <c r="F725" s="3"/>
      <c r="G725" s="3"/>
    </row>
    <row r="726" spans="4:7" ht="12">
      <c r="D726" s="3"/>
      <c r="E726" s="3"/>
      <c r="F726" s="3"/>
      <c r="G726" s="3"/>
    </row>
    <row r="727" spans="4:7" ht="12">
      <c r="D727" s="3"/>
      <c r="E727" s="3"/>
      <c r="F727" s="3"/>
      <c r="G727" s="3"/>
    </row>
    <row r="728" spans="4:7" ht="12">
      <c r="D728" s="3"/>
      <c r="E728" s="3"/>
      <c r="F728" s="3"/>
      <c r="G728" s="3"/>
    </row>
    <row r="729" spans="4:7" ht="12">
      <c r="D729" s="3"/>
      <c r="E729" s="3"/>
      <c r="F729" s="3"/>
      <c r="G729" s="3"/>
    </row>
    <row r="730" spans="4:7" ht="12">
      <c r="D730" s="3"/>
      <c r="E730" s="3"/>
      <c r="F730" s="3"/>
      <c r="G730" s="3"/>
    </row>
    <row r="731" spans="4:7" ht="12">
      <c r="D731" s="3"/>
      <c r="E731" s="3"/>
      <c r="F731" s="3"/>
      <c r="G731" s="3"/>
    </row>
    <row r="732" spans="4:7" ht="12">
      <c r="D732" s="3"/>
      <c r="E732" s="3"/>
      <c r="F732" s="3"/>
      <c r="G732" s="3"/>
    </row>
    <row r="733" spans="4:7" ht="12">
      <c r="D733" s="3"/>
      <c r="E733" s="3"/>
      <c r="F733" s="3"/>
      <c r="G733" s="3"/>
    </row>
    <row r="734" spans="4:7" ht="12">
      <c r="D734" s="3"/>
      <c r="E734" s="3"/>
      <c r="F734" s="3"/>
      <c r="G734" s="3"/>
    </row>
    <row r="735" spans="4:7" ht="12">
      <c r="D735" s="3"/>
      <c r="E735" s="3"/>
      <c r="F735" s="3"/>
      <c r="G735" s="3"/>
    </row>
    <row r="736" spans="4:7" ht="12">
      <c r="D736" s="3"/>
      <c r="E736" s="3"/>
      <c r="F736" s="3"/>
      <c r="G736" s="3"/>
    </row>
    <row r="737" spans="4:7" ht="12">
      <c r="D737" s="3"/>
      <c r="E737" s="3"/>
      <c r="F737" s="3"/>
      <c r="G737" s="3"/>
    </row>
    <row r="738" spans="4:7" ht="12">
      <c r="D738" s="3"/>
      <c r="E738" s="3"/>
      <c r="F738" s="3"/>
      <c r="G738" s="3"/>
    </row>
    <row r="739" spans="4:7" ht="12">
      <c r="D739" s="3"/>
      <c r="E739" s="3"/>
      <c r="F739" s="3"/>
      <c r="G739" s="3"/>
    </row>
    <row r="740" spans="4:7" ht="12">
      <c r="D740" s="3"/>
      <c r="E740" s="3"/>
      <c r="F740" s="3"/>
      <c r="G740" s="3"/>
    </row>
    <row r="741" spans="4:7" ht="12">
      <c r="D741" s="3"/>
      <c r="E741" s="3"/>
      <c r="F741" s="3"/>
      <c r="G741" s="3"/>
    </row>
    <row r="742" spans="4:7" ht="12">
      <c r="D742" s="3"/>
      <c r="E742" s="3"/>
      <c r="F742" s="3"/>
      <c r="G742" s="3"/>
    </row>
    <row r="743" spans="4:7" ht="12">
      <c r="D743" s="3"/>
      <c r="E743" s="3"/>
      <c r="F743" s="3"/>
      <c r="G743" s="3"/>
    </row>
    <row r="744" spans="4:7" ht="12">
      <c r="D744" s="3"/>
      <c r="E744" s="3"/>
      <c r="F744" s="3"/>
      <c r="G744" s="3"/>
    </row>
    <row r="745" spans="4:7" ht="12">
      <c r="D745" s="3"/>
      <c r="E745" s="3"/>
      <c r="F745" s="3"/>
      <c r="G745" s="3"/>
    </row>
    <row r="746" spans="4:7" ht="12">
      <c r="D746" s="3"/>
      <c r="E746" s="3"/>
      <c r="F746" s="3"/>
      <c r="G746" s="3"/>
    </row>
    <row r="747" spans="4:7" ht="12">
      <c r="D747" s="3"/>
      <c r="E747" s="3"/>
      <c r="F747" s="3"/>
      <c r="G747" s="3"/>
    </row>
    <row r="748" spans="4:7" ht="12">
      <c r="D748" s="3"/>
      <c r="E748" s="3"/>
      <c r="F748" s="3"/>
      <c r="G748" s="3"/>
    </row>
    <row r="749" spans="4:7" ht="12">
      <c r="D749" s="3"/>
      <c r="E749" s="3"/>
      <c r="F749" s="3"/>
      <c r="G749" s="3"/>
    </row>
    <row r="750" spans="4:7" ht="12">
      <c r="D750" s="3"/>
      <c r="E750" s="3"/>
      <c r="F750" s="3"/>
      <c r="G750" s="3"/>
    </row>
    <row r="751" spans="4:7" ht="12">
      <c r="D751" s="3"/>
      <c r="E751" s="3"/>
      <c r="F751" s="3"/>
      <c r="G751" s="3"/>
    </row>
    <row r="752" spans="4:7" ht="12">
      <c r="D752" s="3"/>
      <c r="E752" s="3"/>
      <c r="F752" s="3"/>
      <c r="G752" s="3"/>
    </row>
    <row r="753" spans="4:7" ht="12">
      <c r="D753" s="3"/>
      <c r="E753" s="3"/>
      <c r="F753" s="3"/>
      <c r="G753" s="3"/>
    </row>
    <row r="754" spans="4:7" ht="12">
      <c r="D754" s="3"/>
      <c r="E754" s="3"/>
      <c r="F754" s="3"/>
      <c r="G754" s="3"/>
    </row>
    <row r="755" spans="4:7" ht="12">
      <c r="D755" s="3"/>
      <c r="E755" s="3"/>
      <c r="F755" s="3"/>
      <c r="G755" s="3"/>
    </row>
    <row r="756" spans="4:7" ht="12">
      <c r="D756" s="3"/>
      <c r="E756" s="3"/>
      <c r="F756" s="3"/>
      <c r="G756" s="3"/>
    </row>
    <row r="757" spans="4:7" ht="12">
      <c r="D757" s="3"/>
      <c r="E757" s="3"/>
      <c r="F757" s="3"/>
      <c r="G757" s="3"/>
    </row>
    <row r="758" spans="4:7" ht="12">
      <c r="D758" s="3"/>
      <c r="E758" s="3"/>
      <c r="F758" s="3"/>
      <c r="G758" s="3"/>
    </row>
    <row r="759" spans="4:7" ht="12">
      <c r="D759" s="3"/>
      <c r="E759" s="3"/>
      <c r="F759" s="3"/>
      <c r="G759" s="3"/>
    </row>
    <row r="760" spans="4:7" ht="12">
      <c r="D760" s="3"/>
      <c r="E760" s="3"/>
      <c r="F760" s="3"/>
      <c r="G760" s="3"/>
    </row>
    <row r="761" spans="4:7" ht="12">
      <c r="D761" s="3"/>
      <c r="E761" s="3"/>
      <c r="F761" s="3"/>
      <c r="G761" s="3"/>
    </row>
    <row r="762" spans="4:7" ht="12">
      <c r="D762" s="3"/>
      <c r="E762" s="3"/>
      <c r="F762" s="3"/>
      <c r="G762" s="3"/>
    </row>
    <row r="763" spans="4:7" ht="12">
      <c r="D763" s="3"/>
      <c r="E763" s="3"/>
      <c r="F763" s="3"/>
      <c r="G763" s="3"/>
    </row>
    <row r="764" spans="4:7" ht="12">
      <c r="D764" s="3"/>
      <c r="E764" s="3"/>
      <c r="F764" s="3"/>
      <c r="G764" s="3"/>
    </row>
    <row r="765" spans="4:7" ht="12">
      <c r="D765" s="3"/>
      <c r="E765" s="3"/>
      <c r="F765" s="3"/>
      <c r="G765" s="3"/>
    </row>
    <row r="766" spans="4:7" ht="12">
      <c r="D766" s="3"/>
      <c r="E766" s="3"/>
      <c r="F766" s="3"/>
      <c r="G766" s="3"/>
    </row>
    <row r="767" spans="4:7" ht="12">
      <c r="D767" s="3"/>
      <c r="E767" s="3"/>
      <c r="F767" s="3"/>
      <c r="G767" s="3"/>
    </row>
    <row r="768" spans="4:7" ht="12">
      <c r="D768" s="3"/>
      <c r="E768" s="3"/>
      <c r="F768" s="3"/>
      <c r="G768" s="3"/>
    </row>
    <row r="769" spans="4:7" ht="12">
      <c r="D769" s="3"/>
      <c r="E769" s="3"/>
      <c r="F769" s="3"/>
      <c r="G769" s="3"/>
    </row>
    <row r="770" spans="4:7" ht="12">
      <c r="D770" s="3"/>
      <c r="E770" s="3"/>
      <c r="F770" s="3"/>
      <c r="G770" s="3"/>
    </row>
    <row r="771" spans="4:7" ht="12">
      <c r="D771" s="3"/>
      <c r="E771" s="3"/>
      <c r="F771" s="3"/>
      <c r="G771" s="3"/>
    </row>
    <row r="772" spans="4:7" ht="12">
      <c r="D772" s="3"/>
      <c r="E772" s="3"/>
      <c r="F772" s="3"/>
      <c r="G772" s="3"/>
    </row>
    <row r="773" spans="4:7" ht="12">
      <c r="D773" s="3"/>
      <c r="E773" s="3"/>
      <c r="F773" s="3"/>
      <c r="G773" s="3"/>
    </row>
    <row r="774" spans="4:7" ht="12">
      <c r="D774" s="3"/>
      <c r="E774" s="3"/>
      <c r="F774" s="3"/>
      <c r="G774" s="3"/>
    </row>
    <row r="775" spans="4:7" ht="12">
      <c r="D775" s="3"/>
      <c r="E775" s="3"/>
      <c r="F775" s="3"/>
      <c r="G775" s="3"/>
    </row>
    <row r="776" spans="4:7" ht="12">
      <c r="D776" s="3"/>
      <c r="E776" s="3"/>
      <c r="F776" s="3"/>
      <c r="G776" s="3"/>
    </row>
    <row r="777" spans="4:7" ht="12">
      <c r="D777" s="3"/>
      <c r="E777" s="3"/>
      <c r="F777" s="3"/>
      <c r="G777" s="3"/>
    </row>
    <row r="778" spans="4:7" ht="12">
      <c r="D778" s="3"/>
      <c r="E778" s="3"/>
      <c r="F778" s="3"/>
      <c r="G778" s="3"/>
    </row>
    <row r="779" spans="4:7" ht="12">
      <c r="D779" s="3"/>
      <c r="E779" s="3"/>
      <c r="F779" s="3"/>
      <c r="G779" s="3"/>
    </row>
    <row r="780" spans="4:7" ht="12">
      <c r="D780" s="3"/>
      <c r="E780" s="3"/>
      <c r="F780" s="3"/>
      <c r="G780" s="3"/>
    </row>
    <row r="781" spans="4:7" ht="12">
      <c r="D781" s="3"/>
      <c r="E781" s="3"/>
      <c r="F781" s="3"/>
      <c r="G781" s="3"/>
    </row>
    <row r="782" spans="4:7" ht="12">
      <c r="D782" s="3"/>
      <c r="E782" s="3"/>
      <c r="F782" s="3"/>
      <c r="G782" s="3"/>
    </row>
    <row r="783" spans="4:7" ht="12">
      <c r="D783" s="3"/>
      <c r="E783" s="3"/>
      <c r="F783" s="3"/>
      <c r="G783" s="3"/>
    </row>
    <row r="784" spans="4:7" ht="12">
      <c r="D784" s="3"/>
      <c r="E784" s="3"/>
      <c r="F784" s="3"/>
      <c r="G784" s="3"/>
    </row>
    <row r="785" spans="4:7" ht="12">
      <c r="D785" s="3"/>
      <c r="E785" s="3"/>
      <c r="F785" s="3"/>
      <c r="G785" s="3"/>
    </row>
    <row r="786" spans="4:7" ht="12">
      <c r="D786" s="3"/>
      <c r="E786" s="3"/>
      <c r="F786" s="3"/>
      <c r="G786" s="3"/>
    </row>
    <row r="787" spans="4:7" ht="12">
      <c r="D787" s="3"/>
      <c r="E787" s="3"/>
      <c r="F787" s="3"/>
      <c r="G787" s="3"/>
    </row>
    <row r="788" spans="4:7" ht="12">
      <c r="D788" s="3"/>
      <c r="E788" s="3"/>
      <c r="F788" s="3"/>
      <c r="G788" s="3"/>
    </row>
    <row r="789" spans="4:7" ht="12">
      <c r="D789" s="3"/>
      <c r="E789" s="3"/>
      <c r="F789" s="3"/>
      <c r="G789" s="3"/>
    </row>
    <row r="790" spans="4:7" ht="12">
      <c r="D790" s="3"/>
      <c r="E790" s="3"/>
      <c r="F790" s="3"/>
      <c r="G790" s="3"/>
    </row>
    <row r="791" spans="4:7" ht="12">
      <c r="D791" s="3"/>
      <c r="E791" s="3"/>
      <c r="F791" s="3"/>
      <c r="G791" s="3"/>
    </row>
    <row r="792" spans="4:7" ht="12">
      <c r="D792" s="3"/>
      <c r="E792" s="3"/>
      <c r="F792" s="3"/>
      <c r="G792" s="3"/>
    </row>
    <row r="793" spans="4:7" ht="12">
      <c r="D793" s="3"/>
      <c r="E793" s="3"/>
      <c r="F793" s="3"/>
      <c r="G793" s="3"/>
    </row>
    <row r="794" spans="4:7" ht="12">
      <c r="D794" s="3"/>
      <c r="E794" s="3"/>
      <c r="F794" s="3"/>
      <c r="G794" s="3"/>
    </row>
    <row r="795" spans="4:7" ht="12">
      <c r="D795" s="3"/>
      <c r="E795" s="3"/>
      <c r="F795" s="3"/>
      <c r="G795" s="3"/>
    </row>
    <row r="796" spans="4:7" ht="12">
      <c r="D796" s="3"/>
      <c r="E796" s="3"/>
      <c r="F796" s="3"/>
      <c r="G796" s="3"/>
    </row>
    <row r="797" spans="4:7" ht="12">
      <c r="D797" s="3"/>
      <c r="E797" s="3"/>
      <c r="F797" s="3"/>
      <c r="G797" s="3"/>
    </row>
    <row r="798" spans="4:7" ht="12">
      <c r="D798" s="3"/>
      <c r="E798" s="3"/>
      <c r="F798" s="3"/>
      <c r="G798" s="3"/>
    </row>
    <row r="799" spans="4:7" ht="12">
      <c r="D799" s="3"/>
      <c r="E799" s="3"/>
      <c r="F799" s="3"/>
      <c r="G799" s="3"/>
    </row>
    <row r="800" spans="4:7" ht="12">
      <c r="D800" s="3"/>
      <c r="E800" s="3"/>
      <c r="F800" s="3"/>
      <c r="G800" s="3"/>
    </row>
    <row r="801" spans="4:7" ht="12">
      <c r="D801" s="3"/>
      <c r="E801" s="3"/>
      <c r="F801" s="3"/>
      <c r="G801" s="3"/>
    </row>
    <row r="802" spans="4:7" ht="12">
      <c r="D802" s="3"/>
      <c r="E802" s="3"/>
      <c r="F802" s="3"/>
      <c r="G802" s="3"/>
    </row>
    <row r="803" spans="4:7" ht="12">
      <c r="D803" s="3"/>
      <c r="E803" s="3"/>
      <c r="F803" s="3"/>
      <c r="G803" s="3"/>
    </row>
    <row r="804" spans="4:7" ht="12">
      <c r="D804" s="3"/>
      <c r="E804" s="3"/>
      <c r="F804" s="3"/>
      <c r="G804" s="3"/>
    </row>
    <row r="805" spans="4:7" ht="12">
      <c r="D805" s="3"/>
      <c r="E805" s="3"/>
      <c r="F805" s="3"/>
      <c r="G805" s="3"/>
    </row>
    <row r="806" spans="4:7" ht="12">
      <c r="D806" s="3"/>
      <c r="E806" s="3"/>
      <c r="F806" s="3"/>
      <c r="G806" s="3"/>
    </row>
    <row r="807" spans="4:7" ht="12">
      <c r="D807" s="3"/>
      <c r="E807" s="3"/>
      <c r="F807" s="3"/>
      <c r="G807" s="3"/>
    </row>
    <row r="808" spans="4:7" ht="12">
      <c r="D808" s="3"/>
      <c r="E808" s="3"/>
      <c r="F808" s="3"/>
      <c r="G808" s="3"/>
    </row>
    <row r="809" spans="4:7" ht="12">
      <c r="D809" s="3"/>
      <c r="E809" s="3"/>
      <c r="F809" s="3"/>
      <c r="G809" s="3"/>
    </row>
    <row r="810" spans="4:7" ht="12">
      <c r="D810" s="3"/>
      <c r="E810" s="3"/>
      <c r="F810" s="3"/>
      <c r="G810" s="3"/>
    </row>
    <row r="811" spans="4:7" ht="12">
      <c r="D811" s="3"/>
      <c r="E811" s="3"/>
      <c r="F811" s="3"/>
      <c r="G811" s="3"/>
    </row>
    <row r="812" spans="4:7" ht="12">
      <c r="D812" s="3"/>
      <c r="E812" s="3"/>
      <c r="F812" s="3"/>
      <c r="G812" s="3"/>
    </row>
    <row r="813" spans="4:7" ht="12">
      <c r="D813" s="3"/>
      <c r="E813" s="3"/>
      <c r="F813" s="3"/>
      <c r="G813" s="3"/>
    </row>
    <row r="814" spans="4:7" ht="12">
      <c r="D814" s="3"/>
      <c r="E814" s="3"/>
      <c r="F814" s="3"/>
      <c r="G814" s="3"/>
    </row>
    <row r="815" spans="4:7" ht="12">
      <c r="D815" s="3"/>
      <c r="E815" s="3"/>
      <c r="F815" s="3"/>
      <c r="G815" s="3"/>
    </row>
    <row r="816" spans="4:7" ht="12">
      <c r="D816" s="3"/>
      <c r="E816" s="3"/>
      <c r="F816" s="3"/>
      <c r="G816" s="3"/>
    </row>
    <row r="817" spans="4:7" ht="12">
      <c r="D817" s="3"/>
      <c r="E817" s="3"/>
      <c r="F817" s="3"/>
      <c r="G817" s="3"/>
    </row>
    <row r="818" spans="4:7" ht="12">
      <c r="D818" s="3"/>
      <c r="E818" s="3"/>
      <c r="F818" s="3"/>
      <c r="G818" s="3"/>
    </row>
    <row r="819" spans="4:7" ht="12">
      <c r="D819" s="3"/>
      <c r="E819" s="3"/>
      <c r="F819" s="3"/>
      <c r="G819" s="3"/>
    </row>
    <row r="820" spans="4:7" ht="12">
      <c r="D820" s="3"/>
      <c r="E820" s="3"/>
      <c r="F820" s="3"/>
      <c r="G820" s="3"/>
    </row>
    <row r="821" spans="4:7" ht="12">
      <c r="D821" s="3"/>
      <c r="E821" s="3"/>
      <c r="F821" s="3"/>
      <c r="G821" s="3"/>
    </row>
    <row r="822" spans="4:7" ht="12">
      <c r="D822" s="3"/>
      <c r="E822" s="3"/>
      <c r="F822" s="3"/>
      <c r="G822" s="3"/>
    </row>
    <row r="823" spans="4:7" ht="12">
      <c r="D823" s="3"/>
      <c r="E823" s="3"/>
      <c r="F823" s="3"/>
      <c r="G823" s="3"/>
    </row>
    <row r="824" spans="4:7" ht="12">
      <c r="D824" s="3"/>
      <c r="E824" s="3"/>
      <c r="F824" s="3"/>
      <c r="G824" s="3"/>
    </row>
    <row r="825" spans="4:7" ht="12">
      <c r="D825" s="3"/>
      <c r="E825" s="3"/>
      <c r="F825" s="3"/>
      <c r="G825" s="3"/>
    </row>
    <row r="826" spans="4:7" ht="12">
      <c r="D826" s="3"/>
      <c r="E826" s="3"/>
      <c r="F826" s="3"/>
      <c r="G826" s="3"/>
    </row>
    <row r="827" spans="4:7" ht="12">
      <c r="D827" s="3"/>
      <c r="E827" s="3"/>
      <c r="F827" s="3"/>
      <c r="G827" s="3"/>
    </row>
    <row r="828" spans="4:7" ht="12">
      <c r="D828" s="3"/>
      <c r="E828" s="3"/>
      <c r="F828" s="3"/>
      <c r="G828" s="3"/>
    </row>
    <row r="829" spans="4:7" ht="12">
      <c r="D829" s="3"/>
      <c r="E829" s="3"/>
      <c r="F829" s="3"/>
      <c r="G829" s="3"/>
    </row>
    <row r="830" spans="4:7" ht="12">
      <c r="D830" s="3"/>
      <c r="E830" s="3"/>
      <c r="F830" s="3"/>
      <c r="G830" s="3"/>
    </row>
    <row r="831" spans="4:7" ht="12">
      <c r="D831" s="3"/>
      <c r="E831" s="3"/>
      <c r="F831" s="3"/>
      <c r="G831" s="3"/>
    </row>
    <row r="832" spans="4:7" ht="12">
      <c r="D832" s="3"/>
      <c r="E832" s="3"/>
      <c r="F832" s="3"/>
      <c r="G832" s="3"/>
    </row>
    <row r="833" spans="4:7" ht="12">
      <c r="D833" s="3"/>
      <c r="E833" s="3"/>
      <c r="F833" s="3"/>
      <c r="G833" s="3"/>
    </row>
    <row r="834" spans="4:7" ht="12">
      <c r="D834" s="3"/>
      <c r="E834" s="3"/>
      <c r="F834" s="3"/>
      <c r="G834" s="3"/>
    </row>
    <row r="835" spans="4:7" ht="12">
      <c r="D835" s="3"/>
      <c r="E835" s="3"/>
      <c r="F835" s="3"/>
      <c r="G835" s="3"/>
    </row>
    <row r="836" spans="4:7" ht="12">
      <c r="D836" s="3"/>
      <c r="E836" s="3"/>
      <c r="F836" s="3"/>
      <c r="G836" s="3"/>
    </row>
    <row r="837" spans="4:7" ht="12">
      <c r="D837" s="3"/>
      <c r="E837" s="3"/>
      <c r="F837" s="3"/>
      <c r="G837" s="3"/>
    </row>
    <row r="838" spans="4:7" ht="12">
      <c r="D838" s="3"/>
      <c r="E838" s="3"/>
      <c r="F838" s="3"/>
      <c r="G838" s="3"/>
    </row>
    <row r="839" spans="4:7" ht="12">
      <c r="D839" s="3"/>
      <c r="E839" s="3"/>
      <c r="F839" s="3"/>
      <c r="G839" s="3"/>
    </row>
    <row r="840" spans="4:7" ht="12">
      <c r="D840" s="3"/>
      <c r="E840" s="3"/>
      <c r="F840" s="3"/>
      <c r="G840" s="3"/>
    </row>
    <row r="841" spans="4:7" ht="12">
      <c r="D841" s="3"/>
      <c r="E841" s="3"/>
      <c r="F841" s="3"/>
      <c r="G841" s="3"/>
    </row>
    <row r="842" spans="4:7" ht="12">
      <c r="D842" s="3"/>
      <c r="E842" s="3"/>
      <c r="F842" s="3"/>
      <c r="G842" s="3"/>
    </row>
    <row r="843" spans="4:7" ht="12">
      <c r="D843" s="3"/>
      <c r="E843" s="3"/>
      <c r="F843" s="3"/>
      <c r="G843" s="3"/>
    </row>
    <row r="844" spans="4:7" ht="12">
      <c r="D844" s="3"/>
      <c r="E844" s="3"/>
      <c r="F844" s="3"/>
      <c r="G844" s="3"/>
    </row>
    <row r="845" spans="4:7" ht="12">
      <c r="D845" s="3"/>
      <c r="E845" s="3"/>
      <c r="F845" s="3"/>
      <c r="G845" s="3"/>
    </row>
    <row r="846" spans="4:7" ht="12">
      <c r="D846" s="3"/>
      <c r="E846" s="3"/>
      <c r="F846" s="3"/>
      <c r="G846" s="3"/>
    </row>
    <row r="847" spans="4:7" ht="12">
      <c r="D847" s="3"/>
      <c r="E847" s="3"/>
      <c r="F847" s="3"/>
      <c r="G847" s="3"/>
    </row>
    <row r="848" spans="4:7" ht="12">
      <c r="D848" s="3"/>
      <c r="E848" s="3"/>
      <c r="F848" s="3"/>
      <c r="G848" s="3"/>
    </row>
    <row r="849" spans="4:7" ht="12">
      <c r="D849" s="3"/>
      <c r="E849" s="3"/>
      <c r="F849" s="3"/>
      <c r="G849" s="3"/>
    </row>
    <row r="850" spans="4:7" ht="12">
      <c r="D850" s="3"/>
      <c r="E850" s="3"/>
      <c r="F850" s="3"/>
      <c r="G850" s="3"/>
    </row>
    <row r="851" spans="4:7" ht="12">
      <c r="D851" s="3"/>
      <c r="E851" s="3"/>
      <c r="F851" s="3"/>
      <c r="G851" s="3"/>
    </row>
    <row r="852" spans="4:7" ht="12">
      <c r="D852" s="3"/>
      <c r="E852" s="3"/>
      <c r="F852" s="3"/>
      <c r="G852" s="3"/>
    </row>
    <row r="853" spans="4:7" ht="12">
      <c r="D853" s="3"/>
      <c r="E853" s="3"/>
      <c r="F853" s="3"/>
      <c r="G853" s="3"/>
    </row>
    <row r="854" spans="4:7" ht="12">
      <c r="D854" s="3"/>
      <c r="E854" s="3"/>
      <c r="F854" s="3"/>
      <c r="G854" s="3"/>
    </row>
    <row r="855" spans="4:7" ht="12">
      <c r="D855" s="3"/>
      <c r="E855" s="3"/>
      <c r="F855" s="3"/>
      <c r="G855" s="3"/>
    </row>
    <row r="856" spans="4:7" ht="12">
      <c r="D856" s="3"/>
      <c r="E856" s="3"/>
      <c r="F856" s="3"/>
      <c r="G856" s="3"/>
    </row>
    <row r="857" spans="4:7" ht="12">
      <c r="D857" s="3"/>
      <c r="E857" s="3"/>
      <c r="F857" s="3"/>
      <c r="G857" s="3"/>
    </row>
    <row r="858" spans="4:7" ht="12">
      <c r="D858" s="3"/>
      <c r="E858" s="3"/>
      <c r="F858" s="3"/>
      <c r="G858" s="3"/>
    </row>
    <row r="859" spans="4:7" ht="12">
      <c r="D859" s="3"/>
      <c r="E859" s="3"/>
      <c r="F859" s="3"/>
      <c r="G859" s="3"/>
    </row>
    <row r="860" spans="4:7" ht="12">
      <c r="D860" s="3"/>
      <c r="E860" s="3"/>
      <c r="F860" s="3"/>
      <c r="G860" s="3"/>
    </row>
    <row r="861" spans="4:7" ht="12">
      <c r="D861" s="3"/>
      <c r="E861" s="3"/>
      <c r="F861" s="3"/>
      <c r="G861" s="3"/>
    </row>
    <row r="862" spans="4:7" ht="12">
      <c r="D862" s="3"/>
      <c r="E862" s="3"/>
      <c r="F862" s="3"/>
      <c r="G862" s="3"/>
    </row>
    <row r="863" spans="4:7" ht="12">
      <c r="D863" s="3"/>
      <c r="E863" s="3"/>
      <c r="F863" s="3"/>
      <c r="G863" s="3"/>
    </row>
    <row r="864" spans="4:7" ht="12">
      <c r="D864" s="3"/>
      <c r="E864" s="3"/>
      <c r="F864" s="3"/>
      <c r="G864" s="3"/>
    </row>
    <row r="865" spans="4:7" ht="12">
      <c r="D865" s="3"/>
      <c r="E865" s="3"/>
      <c r="F865" s="3"/>
      <c r="G865" s="3"/>
    </row>
    <row r="866" spans="4:7" ht="12">
      <c r="D866" s="3"/>
      <c r="E866" s="3"/>
      <c r="F866" s="3"/>
      <c r="G866" s="3"/>
    </row>
    <row r="867" spans="4:7" ht="12">
      <c r="D867" s="3"/>
      <c r="E867" s="3"/>
      <c r="F867" s="3"/>
      <c r="G867" s="3"/>
    </row>
    <row r="868" spans="4:7" ht="12">
      <c r="D868" s="3"/>
      <c r="E868" s="3"/>
      <c r="F868" s="3"/>
      <c r="G868" s="3"/>
    </row>
    <row r="869" spans="4:7" ht="12">
      <c r="D869" s="3"/>
      <c r="E869" s="3"/>
      <c r="F869" s="3"/>
      <c r="G869" s="3"/>
    </row>
    <row r="870" spans="4:7" ht="12">
      <c r="D870" s="3"/>
      <c r="E870" s="3"/>
      <c r="F870" s="3"/>
      <c r="G870" s="3"/>
    </row>
    <row r="871" spans="4:7" ht="12">
      <c r="D871" s="3"/>
      <c r="E871" s="3"/>
      <c r="F871" s="3"/>
      <c r="G871" s="3"/>
    </row>
    <row r="872" spans="4:7" ht="12">
      <c r="D872" s="3"/>
      <c r="E872" s="3"/>
      <c r="F872" s="3"/>
      <c r="G872" s="3"/>
    </row>
    <row r="873" spans="4:7" ht="12">
      <c r="D873" s="3"/>
      <c r="E873" s="3"/>
      <c r="F873" s="3"/>
      <c r="G873" s="3"/>
    </row>
    <row r="874" spans="4:7" ht="12">
      <c r="D874" s="3"/>
      <c r="E874" s="3"/>
      <c r="F874" s="3"/>
      <c r="G874" s="3"/>
    </row>
    <row r="875" spans="4:7" ht="12">
      <c r="D875" s="3"/>
      <c r="E875" s="3"/>
      <c r="F875" s="3"/>
      <c r="G875" s="3"/>
    </row>
    <row r="876" spans="4:7" ht="12">
      <c r="D876" s="3"/>
      <c r="E876" s="3"/>
      <c r="F876" s="3"/>
      <c r="G876" s="3"/>
    </row>
    <row r="877" spans="4:7" ht="12">
      <c r="D877" s="3"/>
      <c r="E877" s="3"/>
      <c r="F877" s="3"/>
      <c r="G877" s="3"/>
    </row>
    <row r="878" spans="4:7" ht="12">
      <c r="D878" s="3"/>
      <c r="E878" s="3"/>
      <c r="F878" s="3"/>
      <c r="G878" s="3"/>
    </row>
    <row r="879" spans="4:7" ht="12">
      <c r="D879" s="3"/>
      <c r="E879" s="3"/>
      <c r="F879" s="3"/>
      <c r="G879" s="3"/>
    </row>
    <row r="880" spans="4:7" ht="12">
      <c r="D880" s="3"/>
      <c r="E880" s="3"/>
      <c r="F880" s="3"/>
      <c r="G880" s="3"/>
    </row>
    <row r="881" spans="4:7" ht="12">
      <c r="D881" s="3"/>
      <c r="E881" s="3"/>
      <c r="F881" s="3"/>
      <c r="G881" s="3"/>
    </row>
    <row r="882" spans="4:7" ht="12">
      <c r="D882" s="3"/>
      <c r="E882" s="3"/>
      <c r="F882" s="3"/>
      <c r="G882" s="3"/>
    </row>
    <row r="883" spans="4:7" ht="12">
      <c r="D883" s="3"/>
      <c r="E883" s="3"/>
      <c r="F883" s="3"/>
      <c r="G883" s="3"/>
    </row>
    <row r="884" spans="4:7" ht="12">
      <c r="D884" s="3"/>
      <c r="E884" s="3"/>
      <c r="F884" s="3"/>
      <c r="G884" s="3"/>
    </row>
    <row r="885" spans="4:7" ht="12">
      <c r="D885" s="3"/>
      <c r="E885" s="3"/>
      <c r="F885" s="3"/>
      <c r="G885" s="3"/>
    </row>
    <row r="886" spans="4:7" ht="12">
      <c r="D886" s="3"/>
      <c r="E886" s="3"/>
      <c r="F886" s="3"/>
      <c r="G886" s="3"/>
    </row>
    <row r="887" spans="4:7" ht="12">
      <c r="D887" s="3"/>
      <c r="E887" s="3"/>
      <c r="F887" s="3"/>
      <c r="G887" s="3"/>
    </row>
    <row r="888" spans="4:7" ht="12">
      <c r="D888" s="3"/>
      <c r="E888" s="3"/>
      <c r="F888" s="3"/>
      <c r="G888" s="3"/>
    </row>
    <row r="889" spans="4:7" ht="12">
      <c r="D889" s="3"/>
      <c r="E889" s="3"/>
      <c r="F889" s="3"/>
      <c r="G889" s="3"/>
    </row>
    <row r="890" spans="4:7" ht="12">
      <c r="D890" s="3"/>
      <c r="E890" s="3"/>
      <c r="F890" s="3"/>
      <c r="G890" s="3"/>
    </row>
    <row r="891" spans="4:7" ht="12">
      <c r="D891" s="3"/>
      <c r="E891" s="3"/>
      <c r="F891" s="3"/>
      <c r="G891" s="3"/>
    </row>
    <row r="892" spans="4:7" ht="12">
      <c r="D892" s="3"/>
      <c r="E892" s="3"/>
      <c r="F892" s="3"/>
      <c r="G892" s="3"/>
    </row>
    <row r="893" spans="4:7" ht="12">
      <c r="D893" s="3"/>
      <c r="E893" s="3"/>
      <c r="F893" s="3"/>
      <c r="G893" s="3"/>
    </row>
    <row r="894" spans="4:7" ht="12">
      <c r="D894" s="3"/>
      <c r="E894" s="3"/>
      <c r="F894" s="3"/>
      <c r="G894" s="3"/>
    </row>
    <row r="895" spans="4:7" ht="12">
      <c r="D895" s="3"/>
      <c r="E895" s="3"/>
      <c r="F895" s="3"/>
      <c r="G895" s="3"/>
    </row>
    <row r="896" spans="4:7" ht="12">
      <c r="D896" s="3"/>
      <c r="E896" s="3"/>
      <c r="F896" s="3"/>
      <c r="G896" s="3"/>
    </row>
    <row r="897" spans="4:7" ht="12">
      <c r="D897" s="3"/>
      <c r="E897" s="3"/>
      <c r="F897" s="3"/>
      <c r="G897" s="3"/>
    </row>
    <row r="898" spans="4:7" ht="12">
      <c r="D898" s="3"/>
      <c r="E898" s="3"/>
      <c r="F898" s="3"/>
      <c r="G898" s="3"/>
    </row>
    <row r="899" spans="4:7" ht="12">
      <c r="D899" s="3"/>
      <c r="E899" s="3"/>
      <c r="F899" s="3"/>
      <c r="G899" s="3"/>
    </row>
    <row r="900" spans="4:7" ht="12">
      <c r="D900" s="3"/>
      <c r="E900" s="3"/>
      <c r="F900" s="3"/>
      <c r="G900" s="3"/>
    </row>
    <row r="901" spans="4:7" ht="12">
      <c r="D901" s="3"/>
      <c r="E901" s="3"/>
      <c r="F901" s="3"/>
      <c r="G901" s="3"/>
    </row>
    <row r="902" spans="4:7" ht="12">
      <c r="D902" s="3"/>
      <c r="E902" s="3"/>
      <c r="F902" s="3"/>
      <c r="G902" s="3"/>
    </row>
    <row r="903" spans="4:7" ht="12">
      <c r="D903" s="3"/>
      <c r="E903" s="3"/>
      <c r="F903" s="3"/>
      <c r="G903" s="3"/>
    </row>
    <row r="904" spans="4:7" ht="12">
      <c r="D904" s="3"/>
      <c r="E904" s="3"/>
      <c r="F904" s="3"/>
      <c r="G904" s="3"/>
    </row>
    <row r="905" spans="4:7" ht="12">
      <c r="D905" s="3"/>
      <c r="E905" s="3"/>
      <c r="F905" s="3"/>
      <c r="G905" s="3"/>
    </row>
    <row r="906" spans="4:7" ht="12">
      <c r="D906" s="3"/>
      <c r="E906" s="3"/>
      <c r="F906" s="3"/>
      <c r="G906" s="3"/>
    </row>
    <row r="907" spans="4:7" ht="12">
      <c r="D907" s="3"/>
      <c r="E907" s="3"/>
      <c r="F907" s="3"/>
      <c r="G907" s="3"/>
    </row>
    <row r="908" spans="4:7" ht="12">
      <c r="D908" s="3"/>
      <c r="E908" s="3"/>
      <c r="F908" s="3"/>
      <c r="G908" s="3"/>
    </row>
    <row r="909" spans="4:7" ht="12">
      <c r="D909" s="3"/>
      <c r="E909" s="3"/>
      <c r="F909" s="3"/>
      <c r="G909" s="3"/>
    </row>
    <row r="910" spans="4:7" ht="12">
      <c r="D910" s="3"/>
      <c r="E910" s="3"/>
      <c r="F910" s="3"/>
      <c r="G910" s="3"/>
    </row>
    <row r="911" spans="4:7" ht="12">
      <c r="D911" s="3"/>
      <c r="E911" s="3"/>
      <c r="F911" s="3"/>
      <c r="G911" s="3"/>
    </row>
    <row r="912" spans="4:7" ht="12">
      <c r="D912" s="3"/>
      <c r="E912" s="3"/>
      <c r="F912" s="3"/>
      <c r="G912" s="3"/>
    </row>
    <row r="913" spans="4:7" ht="12">
      <c r="D913" s="3"/>
      <c r="E913" s="3"/>
      <c r="F913" s="3"/>
      <c r="G913" s="3"/>
    </row>
    <row r="914" spans="4:7" ht="12">
      <c r="D914" s="3"/>
      <c r="E914" s="3"/>
      <c r="F914" s="3"/>
      <c r="G914" s="3"/>
    </row>
    <row r="915" spans="4:7" ht="12">
      <c r="D915" s="3"/>
      <c r="E915" s="3"/>
      <c r="F915" s="3"/>
      <c r="G915" s="3"/>
    </row>
    <row r="916" spans="4:7" ht="12">
      <c r="D916" s="3"/>
      <c r="E916" s="3"/>
      <c r="F916" s="3"/>
      <c r="G916" s="3"/>
    </row>
    <row r="917" spans="4:7" ht="12">
      <c r="D917" s="3"/>
      <c r="E917" s="3"/>
      <c r="F917" s="3"/>
      <c r="G917" s="3"/>
    </row>
    <row r="918" spans="4:7" ht="12">
      <c r="D918" s="3"/>
      <c r="E918" s="3"/>
      <c r="F918" s="3"/>
      <c r="G918" s="3"/>
    </row>
    <row r="919" spans="4:7" ht="12">
      <c r="D919" s="3"/>
      <c r="E919" s="3"/>
      <c r="F919" s="3"/>
      <c r="G919" s="3"/>
    </row>
    <row r="920" spans="4:7" ht="12">
      <c r="D920" s="3"/>
      <c r="E920" s="3"/>
      <c r="F920" s="3"/>
      <c r="G920" s="3"/>
    </row>
    <row r="921" spans="4:7" ht="12">
      <c r="D921" s="3"/>
      <c r="E921" s="3"/>
      <c r="F921" s="3"/>
      <c r="G921" s="3"/>
    </row>
    <row r="922" spans="4:7" ht="12">
      <c r="D922" s="3"/>
      <c r="E922" s="3"/>
      <c r="F922" s="3"/>
      <c r="G922" s="3"/>
    </row>
    <row r="923" spans="4:7" ht="12">
      <c r="D923" s="3"/>
      <c r="E923" s="3"/>
      <c r="F923" s="3"/>
      <c r="G923" s="3"/>
    </row>
    <row r="924" spans="4:7" ht="12">
      <c r="D924" s="3"/>
      <c r="E924" s="3"/>
      <c r="F924" s="3"/>
      <c r="G924" s="3"/>
    </row>
    <row r="925" spans="4:7" ht="12">
      <c r="D925" s="3"/>
      <c r="E925" s="3"/>
      <c r="F925" s="3"/>
      <c r="G925" s="3"/>
    </row>
    <row r="926" spans="4:7" ht="12">
      <c r="D926" s="3"/>
      <c r="E926" s="3"/>
      <c r="F926" s="3"/>
      <c r="G926" s="3"/>
    </row>
    <row r="927" spans="4:7" ht="12">
      <c r="D927" s="3"/>
      <c r="E927" s="3"/>
      <c r="F927" s="3"/>
      <c r="G927" s="3"/>
    </row>
    <row r="928" spans="4:7" ht="12">
      <c r="D928" s="3"/>
      <c r="E928" s="3"/>
      <c r="F928" s="3"/>
      <c r="G928" s="3"/>
    </row>
    <row r="929" spans="4:7" ht="12">
      <c r="D929" s="3"/>
      <c r="E929" s="3"/>
      <c r="F929" s="3"/>
      <c r="G929" s="3"/>
    </row>
    <row r="930" spans="4:7" ht="12">
      <c r="D930" s="3"/>
      <c r="E930" s="3"/>
      <c r="F930" s="3"/>
      <c r="G930" s="3"/>
    </row>
    <row r="931" spans="4:7" ht="12">
      <c r="D931" s="3"/>
      <c r="E931" s="3"/>
      <c r="F931" s="3"/>
      <c r="G931" s="3"/>
    </row>
    <row r="932" spans="4:7" ht="12">
      <c r="D932" s="3"/>
      <c r="E932" s="3"/>
      <c r="F932" s="3"/>
      <c r="G932" s="3"/>
    </row>
    <row r="933" spans="4:7" ht="12">
      <c r="D933" s="3"/>
      <c r="E933" s="3"/>
      <c r="F933" s="3"/>
      <c r="G933" s="3"/>
    </row>
    <row r="934" spans="4:7" ht="12">
      <c r="D934" s="3"/>
      <c r="E934" s="3"/>
      <c r="F934" s="3"/>
      <c r="G934" s="3"/>
    </row>
    <row r="935" spans="4:7" ht="12">
      <c r="D935" s="3"/>
      <c r="E935" s="3"/>
      <c r="F935" s="3"/>
      <c r="G935" s="3"/>
    </row>
    <row r="936" spans="4:7" ht="12">
      <c r="D936" s="3"/>
      <c r="E936" s="3"/>
      <c r="F936" s="3"/>
      <c r="G936" s="3"/>
    </row>
    <row r="937" spans="4:7" ht="12">
      <c r="D937" s="3"/>
      <c r="E937" s="3"/>
      <c r="F937" s="3"/>
      <c r="G937" s="3"/>
    </row>
    <row r="938" spans="4:7" ht="12">
      <c r="D938" s="3"/>
      <c r="E938" s="3"/>
      <c r="F938" s="3"/>
      <c r="G938" s="3"/>
    </row>
    <row r="939" spans="4:7" ht="12">
      <c r="D939" s="3"/>
      <c r="E939" s="3"/>
      <c r="F939" s="3"/>
      <c r="G939" s="3"/>
    </row>
    <row r="940" spans="4:7" ht="12">
      <c r="D940" s="3"/>
      <c r="E940" s="3"/>
      <c r="F940" s="3"/>
      <c r="G940" s="3"/>
    </row>
    <row r="941" spans="4:7" ht="12">
      <c r="D941" s="3"/>
      <c r="E941" s="3"/>
      <c r="F941" s="3"/>
      <c r="G941" s="3"/>
    </row>
    <row r="942" spans="4:7" ht="12">
      <c r="D942" s="3"/>
      <c r="E942" s="3"/>
      <c r="F942" s="3"/>
      <c r="G942" s="3"/>
    </row>
    <row r="943" spans="4:7" ht="12">
      <c r="D943" s="3"/>
      <c r="E943" s="3"/>
      <c r="F943" s="3"/>
      <c r="G943" s="3"/>
    </row>
    <row r="944" spans="4:7" ht="12">
      <c r="D944" s="3"/>
      <c r="E944" s="3"/>
      <c r="F944" s="3"/>
      <c r="G944" s="3"/>
    </row>
    <row r="945" spans="4:7" ht="12">
      <c r="D945" s="3"/>
      <c r="E945" s="3"/>
      <c r="F945" s="3"/>
      <c r="G945" s="3"/>
    </row>
    <row r="946" spans="4:7" ht="12">
      <c r="D946" s="3"/>
      <c r="E946" s="3"/>
      <c r="F946" s="3"/>
      <c r="G946" s="3"/>
    </row>
    <row r="947" spans="4:7" ht="12">
      <c r="D947" s="3"/>
      <c r="E947" s="3"/>
      <c r="F947" s="3"/>
      <c r="G947" s="3"/>
    </row>
    <row r="948" spans="4:7" ht="12">
      <c r="D948" s="3"/>
      <c r="E948" s="3"/>
      <c r="F948" s="3"/>
      <c r="G948" s="3"/>
    </row>
    <row r="949" spans="4:7" ht="12">
      <c r="D949" s="3"/>
      <c r="E949" s="3"/>
      <c r="F949" s="3"/>
      <c r="G949" s="3"/>
    </row>
    <row r="950" spans="4:7" ht="12">
      <c r="D950" s="3"/>
      <c r="E950" s="3"/>
      <c r="F950" s="3"/>
      <c r="G950" s="3"/>
    </row>
    <row r="951" spans="4:7" ht="12">
      <c r="D951" s="3"/>
      <c r="E951" s="3"/>
      <c r="F951" s="3"/>
      <c r="G951" s="3"/>
    </row>
    <row r="952" spans="4:7" ht="12">
      <c r="D952" s="3"/>
      <c r="E952" s="3"/>
      <c r="F952" s="3"/>
      <c r="G952" s="3"/>
    </row>
    <row r="953" spans="4:7" ht="12">
      <c r="D953" s="3"/>
      <c r="E953" s="3"/>
      <c r="F953" s="3"/>
      <c r="G953" s="3"/>
    </row>
    <row r="954" spans="4:7" ht="12">
      <c r="D954" s="3"/>
      <c r="E954" s="3"/>
      <c r="F954" s="3"/>
      <c r="G954" s="3"/>
    </row>
    <row r="955" spans="4:7" ht="12">
      <c r="D955" s="3"/>
      <c r="E955" s="3"/>
      <c r="F955" s="3"/>
      <c r="G955" s="3"/>
    </row>
    <row r="956" spans="4:7" ht="12">
      <c r="D956" s="3"/>
      <c r="E956" s="3"/>
      <c r="F956" s="3"/>
      <c r="G956" s="3"/>
    </row>
    <row r="957" spans="4:7" ht="12">
      <c r="D957" s="3"/>
      <c r="E957" s="3"/>
      <c r="F957" s="3"/>
      <c r="G957" s="3"/>
    </row>
    <row r="958" spans="4:7" ht="12">
      <c r="D958" s="3"/>
      <c r="E958" s="3"/>
      <c r="F958" s="3"/>
      <c r="G958" s="3"/>
    </row>
    <row r="959" spans="4:7" ht="12">
      <c r="D959" s="3"/>
      <c r="E959" s="3"/>
      <c r="F959" s="3"/>
      <c r="G959" s="3"/>
    </row>
    <row r="960" spans="4:7" ht="12">
      <c r="D960" s="3"/>
      <c r="E960" s="3"/>
      <c r="F960" s="3"/>
      <c r="G960" s="3"/>
    </row>
    <row r="961" spans="4:7" ht="12">
      <c r="D961" s="3"/>
      <c r="E961" s="3"/>
      <c r="F961" s="3"/>
      <c r="G961" s="3"/>
    </row>
    <row r="962" spans="4:7" ht="12">
      <c r="D962" s="3"/>
      <c r="E962" s="3"/>
      <c r="F962" s="3"/>
      <c r="G962" s="3"/>
    </row>
    <row r="963" spans="4:7" ht="12">
      <c r="D963" s="3"/>
      <c r="E963" s="3"/>
      <c r="F963" s="3"/>
      <c r="G963" s="3"/>
    </row>
    <row r="964" spans="4:7" ht="12">
      <c r="D964" s="3"/>
      <c r="E964" s="3"/>
      <c r="F964" s="3"/>
      <c r="G964" s="3"/>
    </row>
    <row r="965" spans="4:7" ht="12">
      <c r="D965" s="3"/>
      <c r="E965" s="3"/>
      <c r="F965" s="3"/>
      <c r="G965" s="3"/>
    </row>
    <row r="966" spans="4:7" ht="12">
      <c r="D966" s="3"/>
      <c r="E966" s="3"/>
      <c r="F966" s="3"/>
      <c r="G966" s="3"/>
    </row>
    <row r="967" spans="4:7" ht="12">
      <c r="D967" s="3"/>
      <c r="E967" s="3"/>
      <c r="F967" s="3"/>
      <c r="G967" s="3"/>
    </row>
    <row r="968" spans="4:7" ht="12">
      <c r="D968" s="3"/>
      <c r="E968" s="3"/>
      <c r="F968" s="3"/>
      <c r="G968" s="3"/>
    </row>
    <row r="969" spans="4:7" ht="12">
      <c r="D969" s="3"/>
      <c r="E969" s="3"/>
      <c r="F969" s="3"/>
      <c r="G969" s="3"/>
    </row>
    <row r="970" spans="4:7" ht="12">
      <c r="D970" s="3"/>
      <c r="E970" s="3"/>
      <c r="F970" s="3"/>
      <c r="G970" s="3"/>
    </row>
    <row r="971" spans="4:7" ht="12">
      <c r="D971" s="3"/>
      <c r="E971" s="3"/>
      <c r="F971" s="3"/>
      <c r="G971" s="3"/>
    </row>
    <row r="972" spans="4:7" ht="12">
      <c r="D972" s="3"/>
      <c r="E972" s="3"/>
      <c r="F972" s="3"/>
      <c r="G972" s="3"/>
    </row>
    <row r="973" spans="4:7" ht="12">
      <c r="D973" s="3"/>
      <c r="E973" s="3"/>
      <c r="F973" s="3"/>
      <c r="G973" s="3"/>
    </row>
    <row r="974" spans="4:7" ht="12">
      <c r="D974" s="3"/>
      <c r="E974" s="3"/>
      <c r="F974" s="3"/>
      <c r="G974" s="3"/>
    </row>
    <row r="975" spans="4:7" ht="12">
      <c r="D975" s="3"/>
      <c r="E975" s="3"/>
      <c r="F975" s="3"/>
      <c r="G975" s="3"/>
    </row>
    <row r="976" spans="4:7" ht="12">
      <c r="D976" s="3"/>
      <c r="E976" s="3"/>
      <c r="F976" s="3"/>
      <c r="G976" s="3"/>
    </row>
    <row r="977" spans="4:7" ht="12">
      <c r="D977" s="3"/>
      <c r="E977" s="3"/>
      <c r="F977" s="3"/>
      <c r="G977" s="3"/>
    </row>
    <row r="978" spans="4:7" ht="12">
      <c r="D978" s="3"/>
      <c r="E978" s="3"/>
      <c r="F978" s="3"/>
      <c r="G978" s="3"/>
    </row>
    <row r="979" spans="4:7" ht="12">
      <c r="D979" s="3"/>
      <c r="E979" s="3"/>
      <c r="F979" s="3"/>
      <c r="G979" s="3"/>
    </row>
    <row r="980" spans="4:7" ht="12">
      <c r="D980" s="3"/>
      <c r="E980" s="3"/>
      <c r="F980" s="3"/>
      <c r="G980" s="3"/>
    </row>
    <row r="981" spans="4:7" ht="12">
      <c r="D981" s="3"/>
      <c r="E981" s="3"/>
      <c r="F981" s="3"/>
      <c r="G981" s="3"/>
    </row>
    <row r="982" spans="4:7" ht="12">
      <c r="D982" s="3"/>
      <c r="E982" s="3"/>
      <c r="F982" s="3"/>
      <c r="G982" s="3"/>
    </row>
    <row r="983" spans="4:7" ht="12">
      <c r="D983" s="3"/>
      <c r="E983" s="3"/>
      <c r="F983" s="3"/>
      <c r="G983" s="3"/>
    </row>
    <row r="984" spans="4:7" ht="12">
      <c r="D984" s="3"/>
      <c r="E984" s="3"/>
      <c r="F984" s="3"/>
      <c r="G984" s="3"/>
    </row>
    <row r="985" spans="4:7" ht="12">
      <c r="D985" s="3"/>
      <c r="E985" s="3"/>
      <c r="F985" s="3"/>
      <c r="G985" s="3"/>
    </row>
    <row r="986" spans="4:7" ht="12">
      <c r="D986" s="3"/>
      <c r="E986" s="3"/>
      <c r="F986" s="3"/>
      <c r="G986" s="3"/>
    </row>
    <row r="987" spans="4:7" ht="12">
      <c r="D987" s="3"/>
      <c r="E987" s="3"/>
      <c r="F987" s="3"/>
      <c r="G987" s="3"/>
    </row>
    <row r="988" spans="4:7" ht="12">
      <c r="D988" s="3"/>
      <c r="E988" s="3"/>
      <c r="F988" s="3"/>
      <c r="G988" s="3"/>
    </row>
    <row r="989" spans="4:7" ht="12">
      <c r="D989" s="3"/>
      <c r="E989" s="3"/>
      <c r="F989" s="3"/>
      <c r="G989" s="3"/>
    </row>
    <row r="990" spans="4:7" ht="12">
      <c r="D990" s="3"/>
      <c r="E990" s="3"/>
      <c r="F990" s="3"/>
      <c r="G990" s="3"/>
    </row>
    <row r="991" spans="4:7" ht="12">
      <c r="D991" s="3"/>
      <c r="E991" s="3"/>
      <c r="F991" s="3"/>
      <c r="G991" s="3"/>
    </row>
    <row r="992" spans="4:7" ht="12">
      <c r="D992" s="3"/>
      <c r="E992" s="3"/>
      <c r="F992" s="3"/>
      <c r="G992" s="3"/>
    </row>
    <row r="993" spans="4:7" ht="12">
      <c r="D993" s="3"/>
      <c r="E993" s="3"/>
      <c r="F993" s="3"/>
      <c r="G993" s="3"/>
    </row>
    <row r="994" spans="4:7" ht="12">
      <c r="D994" s="3"/>
      <c r="E994" s="3"/>
      <c r="F994" s="3"/>
      <c r="G994" s="3"/>
    </row>
    <row r="995" spans="4:7" ht="12">
      <c r="D995" s="3"/>
      <c r="E995" s="3"/>
      <c r="F995" s="3"/>
      <c r="G995" s="3"/>
    </row>
    <row r="996" spans="4:7" ht="12">
      <c r="D996" s="3"/>
      <c r="E996" s="3"/>
      <c r="F996" s="3"/>
      <c r="G996" s="3"/>
    </row>
    <row r="997" spans="4:7" ht="12">
      <c r="D997" s="3"/>
      <c r="E997" s="3"/>
      <c r="F997" s="3"/>
      <c r="G997" s="3"/>
    </row>
    <row r="998" spans="4:7" ht="12">
      <c r="D998" s="3"/>
      <c r="E998" s="3"/>
      <c r="F998" s="3"/>
      <c r="G998" s="3"/>
    </row>
    <row r="999" spans="4:7" ht="12">
      <c r="D999" s="3"/>
      <c r="E999" s="3"/>
      <c r="F999" s="3"/>
      <c r="G999" s="3"/>
    </row>
    <row r="1000" spans="4:7" ht="12">
      <c r="D1000" s="3"/>
      <c r="E1000" s="3"/>
      <c r="F1000" s="3"/>
      <c r="G1000" s="3"/>
    </row>
    <row r="1001" spans="4:7" ht="12">
      <c r="D1001" s="3"/>
      <c r="E1001" s="3"/>
      <c r="F1001" s="3"/>
      <c r="G1001" s="3"/>
    </row>
    <row r="1002" spans="4:7" ht="12">
      <c r="D1002" s="3"/>
      <c r="E1002" s="3"/>
      <c r="F1002" s="3"/>
      <c r="G1002" s="3"/>
    </row>
    <row r="1003" spans="4:7" ht="12">
      <c r="D1003" s="3"/>
      <c r="E1003" s="3"/>
      <c r="F1003" s="3"/>
      <c r="G1003" s="3"/>
    </row>
    <row r="1004" spans="4:7" ht="12">
      <c r="D1004" s="3"/>
      <c r="E1004" s="3"/>
      <c r="F1004" s="3"/>
      <c r="G1004" s="3"/>
    </row>
    <row r="1005" spans="4:7" ht="12">
      <c r="D1005" s="3"/>
      <c r="E1005" s="3"/>
      <c r="F1005" s="3"/>
      <c r="G1005" s="3"/>
    </row>
    <row r="1006" spans="4:7" ht="12">
      <c r="D1006" s="3"/>
      <c r="E1006" s="3"/>
      <c r="F1006" s="3"/>
      <c r="G1006" s="3"/>
    </row>
    <row r="1007" spans="4:7" ht="12">
      <c r="D1007" s="3"/>
      <c r="E1007" s="3"/>
      <c r="F1007" s="3"/>
      <c r="G1007" s="3"/>
    </row>
    <row r="1008" spans="4:7" ht="12">
      <c r="D1008" s="3"/>
      <c r="E1008" s="3"/>
      <c r="F1008" s="3"/>
      <c r="G1008" s="3"/>
    </row>
    <row r="1009" spans="4:7" ht="12">
      <c r="D1009" s="3"/>
      <c r="E1009" s="3"/>
      <c r="F1009" s="3"/>
      <c r="G1009" s="3"/>
    </row>
    <row r="1010" spans="4:7" ht="12">
      <c r="D1010" s="3"/>
      <c r="E1010" s="3"/>
      <c r="F1010" s="3"/>
      <c r="G1010" s="3"/>
    </row>
    <row r="1011" spans="4:7" ht="12">
      <c r="D1011" s="3"/>
      <c r="E1011" s="3"/>
      <c r="F1011" s="3"/>
      <c r="G1011" s="3"/>
    </row>
    <row r="1012" spans="4:7" ht="12">
      <c r="D1012" s="3"/>
      <c r="E1012" s="3"/>
      <c r="F1012" s="3"/>
      <c r="G1012" s="3"/>
    </row>
    <row r="1013" spans="4:7" ht="12">
      <c r="D1013" s="3"/>
      <c r="E1013" s="3"/>
      <c r="F1013" s="3"/>
      <c r="G1013" s="3"/>
    </row>
    <row r="1014" spans="4:7" ht="12">
      <c r="D1014" s="3"/>
      <c r="E1014" s="3"/>
      <c r="F1014" s="3"/>
      <c r="G1014" s="3"/>
    </row>
    <row r="1015" spans="4:7" ht="12">
      <c r="D1015" s="3"/>
      <c r="E1015" s="3"/>
      <c r="F1015" s="3"/>
      <c r="G1015" s="3"/>
    </row>
    <row r="1016" spans="4:7" ht="12">
      <c r="D1016" s="3"/>
      <c r="E1016" s="3"/>
      <c r="F1016" s="3"/>
      <c r="G1016" s="3"/>
    </row>
    <row r="1017" spans="4:7" ht="12">
      <c r="D1017" s="3"/>
      <c r="E1017" s="3"/>
      <c r="F1017" s="3"/>
      <c r="G1017" s="3"/>
    </row>
    <row r="1018" spans="4:7" ht="12">
      <c r="D1018" s="3"/>
      <c r="E1018" s="3"/>
      <c r="F1018" s="3"/>
      <c r="G1018" s="3"/>
    </row>
    <row r="1019" spans="4:7" ht="12">
      <c r="D1019" s="3"/>
      <c r="E1019" s="3"/>
      <c r="F1019" s="3"/>
      <c r="G1019" s="3"/>
    </row>
    <row r="1020" spans="4:7" ht="12">
      <c r="D1020" s="3"/>
      <c r="E1020" s="3"/>
      <c r="F1020" s="3"/>
      <c r="G1020" s="3"/>
    </row>
    <row r="1021" spans="4:7" ht="12">
      <c r="D1021" s="3"/>
      <c r="E1021" s="3"/>
      <c r="F1021" s="3"/>
      <c r="G1021" s="3"/>
    </row>
    <row r="1022" spans="4:7" ht="12">
      <c r="D1022" s="3"/>
      <c r="E1022" s="3"/>
      <c r="F1022" s="3"/>
      <c r="G1022" s="3"/>
    </row>
    <row r="1023" spans="4:7" ht="12">
      <c r="D1023" s="3"/>
      <c r="E1023" s="3"/>
      <c r="F1023" s="3"/>
      <c r="G1023" s="3"/>
    </row>
    <row r="1024" spans="4:7" ht="12">
      <c r="D1024" s="3"/>
      <c r="E1024" s="3"/>
      <c r="F1024" s="3"/>
      <c r="G1024" s="3"/>
    </row>
    <row r="1025" spans="4:7" ht="12">
      <c r="D1025" s="3"/>
      <c r="E1025" s="3"/>
      <c r="F1025" s="3"/>
      <c r="G1025" s="3"/>
    </row>
    <row r="1026" spans="4:7" ht="12">
      <c r="D1026" s="3"/>
      <c r="E1026" s="3"/>
      <c r="F1026" s="3"/>
      <c r="G1026" s="3"/>
    </row>
    <row r="1027" spans="4:7" ht="12">
      <c r="D1027" s="3"/>
      <c r="E1027" s="3"/>
      <c r="F1027" s="3"/>
      <c r="G1027" s="3"/>
    </row>
    <row r="1028" spans="4:7" ht="12">
      <c r="D1028" s="3"/>
      <c r="E1028" s="3"/>
      <c r="F1028" s="3"/>
      <c r="G1028" s="3"/>
    </row>
    <row r="1029" spans="4:7" ht="12">
      <c r="D1029" s="3"/>
      <c r="E1029" s="3"/>
      <c r="F1029" s="3"/>
      <c r="G1029" s="3"/>
    </row>
    <row r="1030" spans="4:7" ht="12">
      <c r="D1030" s="3"/>
      <c r="E1030" s="3"/>
      <c r="F1030" s="3"/>
      <c r="G1030" s="3"/>
    </row>
    <row r="1031" spans="4:7" ht="12">
      <c r="D1031" s="3"/>
      <c r="E1031" s="3"/>
      <c r="F1031" s="3"/>
      <c r="G1031" s="3"/>
    </row>
    <row r="1032" spans="4:7" ht="12">
      <c r="D1032" s="3"/>
      <c r="E1032" s="3"/>
      <c r="F1032" s="3"/>
      <c r="G1032" s="3"/>
    </row>
    <row r="1033" spans="4:7" ht="12">
      <c r="D1033" s="3"/>
      <c r="E1033" s="3"/>
      <c r="F1033" s="3"/>
      <c r="G1033" s="3"/>
    </row>
    <row r="1034" spans="4:7" ht="12">
      <c r="D1034" s="3"/>
      <c r="E1034" s="3"/>
      <c r="F1034" s="3"/>
      <c r="G1034" s="3"/>
    </row>
    <row r="1035" spans="4:7" ht="12">
      <c r="D1035" s="3"/>
      <c r="E1035" s="3"/>
      <c r="F1035" s="3"/>
      <c r="G1035" s="3"/>
    </row>
    <row r="1036" spans="4:7" ht="12">
      <c r="D1036" s="3"/>
      <c r="E1036" s="3"/>
      <c r="F1036" s="3"/>
      <c r="G1036" s="3"/>
    </row>
    <row r="1037" spans="4:7" ht="12">
      <c r="D1037" s="3"/>
      <c r="E1037" s="3"/>
      <c r="F1037" s="3"/>
      <c r="G1037" s="3"/>
    </row>
    <row r="1038" spans="4:7" ht="12">
      <c r="D1038" s="3"/>
      <c r="E1038" s="3"/>
      <c r="F1038" s="3"/>
      <c r="G1038" s="3"/>
    </row>
    <row r="1039" spans="4:7" ht="12">
      <c r="D1039" s="3"/>
      <c r="E1039" s="3"/>
      <c r="F1039" s="3"/>
      <c r="G1039" s="3"/>
    </row>
    <row r="1040" spans="4:7" ht="12">
      <c r="D1040" s="3"/>
      <c r="E1040" s="3"/>
      <c r="F1040" s="3"/>
      <c r="G1040" s="3"/>
    </row>
    <row r="1041" spans="4:7" ht="12">
      <c r="D1041" s="3"/>
      <c r="E1041" s="3"/>
      <c r="F1041" s="3"/>
      <c r="G1041" s="3"/>
    </row>
    <row r="1042" spans="4:7" ht="12">
      <c r="D1042" s="3"/>
      <c r="E1042" s="3"/>
      <c r="F1042" s="3"/>
      <c r="G1042" s="3"/>
    </row>
  </sheetData>
  <printOptions/>
  <pageMargins left="0.75" right="0.75" top="1" bottom="1" header="0.5" footer="0.5"/>
  <pageSetup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Caltech / BICEP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C. Darren Dowell</dc:creator>
  <cp:keywords/>
  <dc:description/>
  <cp:lastModifiedBy>John Vaillancourt</cp:lastModifiedBy>
  <dcterms:created xsi:type="dcterms:W3CDTF">2005-01-25T16:21:38Z</dcterms:created>
  <dcterms:modified xsi:type="dcterms:W3CDTF">2006-12-21T16:51:42Z</dcterms:modified>
  <cp:category/>
  <cp:version/>
  <cp:contentType/>
  <cp:contentStatus/>
</cp:coreProperties>
</file>